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19185" windowHeight="7365" tabRatio="790"/>
  </bookViews>
  <sheets>
    <sheet name="Strategic Budgeting" sheetId="18" r:id="rId1"/>
    <sheet name="Sheet7" sheetId="9" r:id="rId2"/>
  </sheets>
  <externalReferences>
    <externalReference r:id="rId3"/>
  </externalReferences>
  <definedNames>
    <definedName name="AgencyName">'[1]Drop Down Options'!$A$1:$A$5</definedName>
    <definedName name="Eval">'[1]Drop Down Options'!$A$17:$A$21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8" l="1"/>
  <c r="L58" i="18" l="1"/>
  <c r="L60" i="18" s="1"/>
  <c r="K58" i="18"/>
  <c r="K60" i="18" s="1"/>
  <c r="H57" i="18"/>
  <c r="H60" i="18" s="1"/>
  <c r="E55" i="18"/>
  <c r="E60" i="18" s="1"/>
  <c r="D55" i="18"/>
  <c r="D60" i="18" s="1"/>
  <c r="C53" i="18"/>
  <c r="C44" i="18"/>
  <c r="C38" i="18"/>
  <c r="C37" i="18"/>
  <c r="C36" i="18"/>
  <c r="N29" i="18"/>
  <c r="N59" i="18" s="1"/>
  <c r="L29" i="18"/>
  <c r="K29" i="18"/>
  <c r="H29" i="18"/>
  <c r="G29" i="18"/>
  <c r="G56" i="18" s="1"/>
  <c r="G60" i="18" s="1"/>
  <c r="E29" i="18"/>
  <c r="D29" i="18"/>
  <c r="O27" i="18"/>
  <c r="N27" i="18"/>
  <c r="M27" i="18"/>
  <c r="L27" i="18"/>
  <c r="K27" i="18"/>
  <c r="J27" i="18"/>
  <c r="I27" i="18"/>
  <c r="H27" i="18"/>
  <c r="G27" i="18"/>
  <c r="F27" i="18"/>
  <c r="E27" i="18"/>
  <c r="D27" i="18"/>
  <c r="C27" i="18"/>
  <c r="O26" i="18"/>
  <c r="N26" i="18"/>
  <c r="M26" i="18"/>
  <c r="L26" i="18"/>
  <c r="K26" i="18"/>
  <c r="J26" i="18"/>
  <c r="I26" i="18"/>
  <c r="H26" i="18"/>
  <c r="G26" i="18"/>
  <c r="F26" i="18"/>
  <c r="E26" i="18"/>
  <c r="D26" i="18"/>
  <c r="C26" i="18"/>
  <c r="O22" i="18"/>
  <c r="O29" i="18" s="1"/>
  <c r="O59" i="18" s="1"/>
  <c r="O60" i="18" s="1"/>
  <c r="M22" i="18"/>
  <c r="M29" i="18" s="1"/>
  <c r="J22" i="18"/>
  <c r="I22" i="18"/>
  <c r="I57" i="18" s="1"/>
  <c r="F22" i="18"/>
  <c r="F56" i="18" s="1"/>
  <c r="O20" i="18"/>
  <c r="M20" i="18"/>
  <c r="J20" i="18"/>
  <c r="I20" i="18"/>
  <c r="F20" i="18"/>
  <c r="C17" i="18"/>
  <c r="J16" i="18"/>
  <c r="I16" i="18"/>
  <c r="C20" i="18" l="1"/>
  <c r="J57" i="18"/>
  <c r="J60" i="18" s="1"/>
  <c r="C22" i="18"/>
  <c r="C29" i="18" s="1"/>
  <c r="C55" i="18"/>
  <c r="F60" i="18"/>
  <c r="C56" i="18"/>
  <c r="I60" i="18"/>
  <c r="N60" i="18"/>
  <c r="C59" i="18"/>
  <c r="F29" i="18"/>
  <c r="J29" i="18"/>
  <c r="M58" i="18"/>
  <c r="I29" i="18"/>
  <c r="C57" i="18" l="1"/>
  <c r="C60" i="18" s="1"/>
  <c r="C58" i="18"/>
  <c r="M60" i="18"/>
</calcChain>
</file>

<file path=xl/sharedStrings.xml><?xml version="1.0" encoding="utf-8"?>
<sst xmlns="http://schemas.openxmlformats.org/spreadsheetml/2006/main" count="154" uniqueCount="93">
  <si>
    <t>Totals</t>
  </si>
  <si>
    <t>Agency Responding</t>
  </si>
  <si>
    <t>Date of Submission</t>
  </si>
  <si>
    <t>Fiscal Year for which information below pertains</t>
  </si>
  <si>
    <t>State</t>
  </si>
  <si>
    <t>Agencies are not required to do anything in this worksheet.  This worksheet is part of the document so the proper drop down menues can be available in the other tabs.</t>
  </si>
  <si>
    <t>Federal</t>
  </si>
  <si>
    <t>Is Performance Measure Required?</t>
  </si>
  <si>
    <t>Type of Performance Measure</t>
  </si>
  <si>
    <t>Outcome</t>
  </si>
  <si>
    <t>Efficiency</t>
  </si>
  <si>
    <t>Output</t>
  </si>
  <si>
    <t>Input/Explanatory/Activity</t>
  </si>
  <si>
    <r>
      <rPr>
        <sz val="12"/>
        <color theme="1"/>
        <rFont val="Calibri Light"/>
        <family val="2"/>
        <scheme val="major"/>
      </rPr>
      <t>Are expenditure of funds tracked through SCEIS?</t>
    </r>
    <r>
      <rPr>
        <b/>
        <sz val="12"/>
        <color theme="1"/>
        <rFont val="Calibri Light"/>
        <family val="2"/>
        <scheme val="major"/>
      </rPr>
      <t xml:space="preserve"> </t>
    </r>
    <r>
      <rPr>
        <sz val="12"/>
        <color theme="1"/>
        <rFont val="Calibri Light"/>
        <family val="2"/>
        <scheme val="major"/>
      </rPr>
      <t>(if no, state the system through which they are recorded so the total amount of expenditures could be verified, if needed)</t>
    </r>
  </si>
  <si>
    <t xml:space="preserve">Insert any additional explanations the agency would like to provide related to the information it provides below.  </t>
  </si>
  <si>
    <t>$ From Last Year Available to Spend this Year</t>
  </si>
  <si>
    <t>Is the Partner a State/Local Government Entity; College, University; or Other Business, Association, or Individual?</t>
  </si>
  <si>
    <t>State/Local Government Entity</t>
  </si>
  <si>
    <t>College/University</t>
  </si>
  <si>
    <t>Business, Association or Individual</t>
  </si>
  <si>
    <t>Only Agency Selected</t>
  </si>
  <si>
    <t xml:space="preserve">If the amounts in the two rows above are not the same, explain why : </t>
  </si>
  <si>
    <t>Amount budgeted/estimated to receive in this fiscal year:</t>
  </si>
  <si>
    <t>Source of Funds:</t>
  </si>
  <si>
    <t>Total Actually Available this Year</t>
  </si>
  <si>
    <t>n/a</t>
  </si>
  <si>
    <t>Explanations from the Agency regarding Part A:</t>
  </si>
  <si>
    <t>Is funding recurring or one-time?</t>
  </si>
  <si>
    <t>Does the Agency have any restructuring recommendations</t>
  </si>
  <si>
    <t>Yes</t>
  </si>
  <si>
    <t>No</t>
  </si>
  <si>
    <t>2015-2016</t>
  </si>
  <si>
    <t>$ Estimated to Receive this Year</t>
  </si>
  <si>
    <r>
      <t>Amount estimated to have available to spend this fiscal year</t>
    </r>
    <r>
      <rPr>
        <sz val="12"/>
        <color theme="1"/>
        <rFont val="Calibri Light"/>
        <family val="2"/>
        <scheme val="major"/>
      </rPr>
      <t xml:space="preserve"> (i.e. Amount available at end of previous fiscal year that agency can actually use in this fiscal year PLUS Amount budgeted/estimated to receive this fiscal year):</t>
    </r>
  </si>
  <si>
    <t>Restrictions on how agency is able to spend the funds from this source:</t>
  </si>
  <si>
    <t>Where Agency Budgeted to Spend Money this Year</t>
  </si>
  <si>
    <r>
      <rPr>
        <b/>
        <u/>
        <sz val="20"/>
        <color theme="1"/>
        <rFont val="Calibri Light"/>
        <family val="2"/>
        <scheme val="major"/>
      </rPr>
      <t>PART B</t>
    </r>
    <r>
      <rPr>
        <b/>
        <sz val="20"/>
        <color theme="1"/>
        <rFont val="Calibri Light"/>
        <family val="2"/>
        <scheme val="major"/>
      </rPr>
      <t xml:space="preserve">
</t>
    </r>
    <r>
      <rPr>
        <b/>
        <sz val="18"/>
        <color theme="1"/>
        <rFont val="Calibri Light"/>
        <family val="2"/>
        <scheme val="major"/>
      </rPr>
      <t>How Agency Budgeted Funds this Fiscal Year
(2015-16)</t>
    </r>
  </si>
  <si>
    <t>Explanations from the Agency regarding Part B:</t>
  </si>
  <si>
    <t>Does the agency believe this year's Restructuring Report was less burdensome than last year's?</t>
  </si>
  <si>
    <t xml:space="preserve">Is the source state, other or federal funding:  </t>
  </si>
  <si>
    <t>Amount available at end of previous fiscal year</t>
  </si>
  <si>
    <t>Enter explanation for each fund to the right</t>
  </si>
  <si>
    <r>
      <t xml:space="preserve">Total Budgeted to Spend on Objectives and Unrelated Purposes: </t>
    </r>
    <r>
      <rPr>
        <sz val="12"/>
        <color theme="1"/>
        <rFont val="Calibri Light"/>
        <family val="2"/>
        <scheme val="major"/>
      </rPr>
      <t>(this should be the same as Amount estimated to have available to spend this fiscal year)</t>
    </r>
  </si>
  <si>
    <t>Amount available at end of previous fiscal year that agency can actually use this fiscal year:</t>
  </si>
  <si>
    <t>Source of Funds: (the rows to the left should populate automatically from what the agency entered in Part A)</t>
  </si>
  <si>
    <t>Is source state, other or federal funding:  (the rows to the left should populate automatically from what the agency entered in Part A)</t>
  </si>
  <si>
    <r>
      <t xml:space="preserve">Amount estimated to have available to spend this fiscal year: </t>
    </r>
    <r>
      <rPr>
        <sz val="12"/>
        <color theme="1"/>
        <rFont val="Calibri Light"/>
        <family val="2"/>
        <scheme val="major"/>
      </rPr>
      <t>(the rows to the left should populate automatically from what the agency entered in Part A)</t>
    </r>
    <r>
      <rPr>
        <b/>
        <sz val="12"/>
        <color theme="1"/>
        <rFont val="Calibri Light"/>
        <family val="2"/>
        <scheme val="major"/>
      </rPr>
      <t xml:space="preserve"> </t>
    </r>
  </si>
  <si>
    <r>
      <rPr>
        <i/>
        <u/>
        <sz val="13"/>
        <color theme="1"/>
        <rFont val="Calibri Light"/>
        <family val="2"/>
        <scheme val="major"/>
      </rPr>
      <t>Part A Instructions</t>
    </r>
    <r>
      <rPr>
        <i/>
        <sz val="13"/>
        <color theme="1"/>
        <rFont val="Calibri Light"/>
        <family val="2"/>
        <scheme val="major"/>
      </rPr>
      <t xml:space="preserve">: </t>
    </r>
    <r>
      <rPr>
        <sz val="13"/>
        <color theme="1"/>
        <rFont val="Calibri Light"/>
        <family val="2"/>
        <scheme val="major"/>
      </rPr>
      <t xml:space="preserve"> </t>
    </r>
    <r>
      <rPr>
        <b/>
        <sz val="13"/>
        <color theme="1"/>
        <rFont val="Calibri Light"/>
        <family val="2"/>
        <scheme val="major"/>
      </rPr>
      <t>Estimated Funds Available this Fiscal Year (2015-16)</t>
    </r>
    <r>
      <rPr>
        <sz val="13"/>
        <color theme="1"/>
        <rFont val="Calibri Light"/>
        <family val="2"/>
        <scheme val="major"/>
      </rPr>
      <t xml:space="preserve">
1) Please enter each source of funds for the agency in a separate column.  Group the funding sources however is best for the agency (i.e.  general appropriation programs, proviso 18.2, proviso 19.3, grant ABC, grant XYZ, Motor Vehicle User Fees,  License Fines, etc.) to provide the information requested below each source (i.e. state, other or federal funding; recurring or one-time funding; etc.).  The agency is not restricted by the number of columns below so please delete or add as many as needed.  </t>
    </r>
    <r>
      <rPr>
        <b/>
        <sz val="13"/>
        <color theme="1"/>
        <rFont val="Calibri Light"/>
        <family val="2"/>
        <scheme val="major"/>
      </rPr>
      <t xml:space="preserve">However the agency chooses to group its funding sources, it should be clear through Part A and B, how much the agency estimates it has available to spend and where the agency has budgeted the funds it has available to spend.  </t>
    </r>
    <r>
      <rPr>
        <sz val="13"/>
        <color theme="1"/>
        <rFont val="Calibri Light"/>
        <family val="2"/>
        <scheme val="major"/>
      </rPr>
      <t xml:space="preserve">
 </t>
    </r>
  </si>
  <si>
    <r>
      <rPr>
        <b/>
        <u/>
        <sz val="20"/>
        <color theme="1"/>
        <rFont val="Calibri Light"/>
        <family val="2"/>
        <scheme val="major"/>
      </rPr>
      <t>PART A</t>
    </r>
    <r>
      <rPr>
        <b/>
        <sz val="20"/>
        <color theme="1"/>
        <rFont val="Calibri Light"/>
        <family val="2"/>
        <scheme val="major"/>
      </rPr>
      <t xml:space="preserve">
</t>
    </r>
    <r>
      <rPr>
        <b/>
        <sz val="18"/>
        <color theme="1"/>
        <rFont val="Calibri Light"/>
        <family val="2"/>
        <scheme val="major"/>
      </rPr>
      <t>Estimated Funds Available this Fiscal Year
(2015-16)</t>
    </r>
  </si>
  <si>
    <t xml:space="preserve">IMPORTANT TIME SAVING NOTE:  Please note that only one year of budgeted funds is requested.  Once an agency is under study with the House Legislative Oversight Committee, the Committee may request information on how the agency budgeted and spent money for the previous five years.  If an agency is chosen for study five years from now, the agency can quickly and easily combine the information from this chart for each of the last five years.  </t>
  </si>
  <si>
    <r>
      <rPr>
        <i/>
        <u/>
        <sz val="13"/>
        <color theme="1"/>
        <rFont val="Calibri Light"/>
        <family val="2"/>
        <scheme val="major"/>
      </rPr>
      <t>Part B Instructions</t>
    </r>
    <r>
      <rPr>
        <i/>
        <sz val="13"/>
        <color theme="1"/>
        <rFont val="Calibri Light"/>
        <family val="2"/>
        <scheme val="major"/>
      </rPr>
      <t>:</t>
    </r>
    <r>
      <rPr>
        <sz val="13"/>
        <color theme="1"/>
        <rFont val="Calibri Light"/>
        <family val="2"/>
        <scheme val="major"/>
      </rPr>
      <t xml:space="preserve">  </t>
    </r>
    <r>
      <rPr>
        <b/>
        <sz val="13"/>
        <color theme="1"/>
        <rFont val="Calibri Light"/>
        <family val="2"/>
        <scheme val="major"/>
      </rPr>
      <t>How Agency Budgeted Funds this Fiscal Year (2015-16)</t>
    </r>
    <r>
      <rPr>
        <sz val="13"/>
        <color theme="1"/>
        <rFont val="Calibri Light"/>
        <family val="2"/>
        <scheme val="major"/>
      </rPr>
      <t xml:space="preserve">
1) Enter each agency objective and description (i.e. Objective 1.1.1 - insert description of objective).  The agency can insert as many rows as necessary so that all objectives are included.  
2) After entering all of the objectives, enter each "unrelated purpose" for which money received by the agency will go (i.e. Unrelated Purpose #1 - insert description of unrelated purpose) on a separate row.  An "unrelated purpose" is money the agency is legislatively directed to spend on something that is not related to an agency objective (i.e. pass through, carry forward, etc.).  
3) Enter how much money from each source of funds the agency budgets to spend on each objective and unrelated purpose.  The "Total budgeted to spend on objectives and unrelated purposes" for each source of funds in Part B should equal the "Amount estimated to have available to spend this fiscal year" in Part A.  </t>
    </r>
  </si>
  <si>
    <t>Department of Archives and History</t>
  </si>
  <si>
    <t>Objective 3.1.1 - Conduct an internal assessment of the agency's Preservation Conference and Civil War Symposium to improve event marketing in 2015/16</t>
  </si>
  <si>
    <t>Objective 3.3.1 - Complete the installation of moveable shelving in the final section of the first stack at the Archives in 2015/16</t>
  </si>
  <si>
    <t>Objective 3.3.2 - Request funds for the expansion of the agency's digital storage capacity by 50 percent in 2015/16</t>
  </si>
  <si>
    <t>Objective 4.1.1 - Increase the number of files added to the agency online record index by five percent in 2015/16</t>
  </si>
  <si>
    <t>Objective 4.2.1 - Intensify the agency's Social Media presence by increasing all postings by 25 percent in 2015/16</t>
  </si>
  <si>
    <t>Objective 4.2.2 - Revive the State Historic Records Advisory Board through appointments by the Governor in 2015/16</t>
  </si>
  <si>
    <t>Objective 1.2.1 - Establish divisional bi-monthly meetings to ensure divisional collaboration</t>
  </si>
  <si>
    <t>Administration</t>
  </si>
  <si>
    <t>Objective 1.2.2 - In 2015/16 continue collaboration with the Confederate Relic Room, South Caroliniana Library, USC Press to sponsor and organize agency symposia</t>
  </si>
  <si>
    <t>Objective 4.1.2 - Ingest and make available county council records  for 23 counties through the Electronic Records Archives in 2015/16.</t>
  </si>
  <si>
    <t>Objective 3.4.2 - Triple the number of agency interns in 2015/16</t>
  </si>
  <si>
    <t>Objective 3.5.1 -Fill 50 percent of the agency's unfilled, authorized positions in 2015/16</t>
  </si>
  <si>
    <t>Objective 3.1.2 - Develop an annual assessment of Gift Shop sales to evaluate the marketability of goods sold in 2015/16</t>
  </si>
  <si>
    <t>Historical Services</t>
  </si>
  <si>
    <t>Employee Benefits</t>
  </si>
  <si>
    <t>Special Items</t>
  </si>
  <si>
    <t>Other</t>
  </si>
  <si>
    <t>Recurring</t>
  </si>
  <si>
    <t>One-time</t>
  </si>
  <si>
    <t>Objective 1.1.1 - Offer ten records management workshops annually for state and local government agencies in 2015/16</t>
  </si>
  <si>
    <t>Objective 1.1.2 - Complete the distribution of the recently revised " A Teacher's Guide to African American Historic Places in South Carolina" to state schools in 2015/16</t>
  </si>
  <si>
    <t>Objective 1.3.1 - Increase total staff membership in national historical and professional organizations by 15 percent in 2015/16</t>
  </si>
  <si>
    <t xml:space="preserve">Objective 1.3.2 - Increase the total number of outside presentations given by staff by 10 percent in 2015/16 </t>
  </si>
  <si>
    <t>Objective 2.1.1 - Conduct media campaign to notify potential customers and stakeholders of the agency's installation of Preservica and creation of the Electronic Records Archive in 2015/16</t>
  </si>
  <si>
    <t>Objective 2.1.2 - Enhance use of diagnostic tools to maximize the agency's use of  Social Media in 2015/16</t>
  </si>
  <si>
    <t>Objective 3.1.3 - Reassess SCDAH's marketing of rental facilities to discern trends in 2015/16</t>
  </si>
  <si>
    <t>Objective 3.2.1 - Develop a plan for ensuring that historical preservation and access issues are considered when evaluating other revenue sources for 2015/16</t>
  </si>
  <si>
    <t>Objective 3.4.1 - Increase the number of agency volunteers by 20 percent in 2015/16 to assist the agency with special projects</t>
  </si>
  <si>
    <t>Archives &amp; Records Management</t>
  </si>
  <si>
    <t xml:space="preserve">Recurring </t>
  </si>
  <si>
    <t>Federal Fiscal year overlap</t>
  </si>
  <si>
    <t>Remainder of Digital Access &amp; Storage Initiative</t>
  </si>
  <si>
    <r>
      <t>Objective 4.3.2 - Complete the first phase (25,000 survey records) of the Historic Properties Database</t>
    </r>
    <r>
      <rPr>
        <i/>
        <sz val="12"/>
        <color theme="1"/>
        <rFont val="Calibri Light"/>
        <family val="1"/>
        <scheme val="major"/>
      </rPr>
      <t xml:space="preserve"> </t>
    </r>
    <r>
      <rPr>
        <sz val="12"/>
        <color theme="1"/>
        <rFont val="Calibri Light"/>
        <family val="2"/>
        <scheme val="major"/>
      </rPr>
      <t>in 2015/16</t>
    </r>
  </si>
  <si>
    <t>Unrelated Purpose #2 - Preserves and provides access to SC's permanently valuable colonial, state and local government records, 1671-2000. Micrographics provides microfilm services to the department, other public entities and businesses.</t>
  </si>
  <si>
    <t>Unrelated Purpose #3 - Provides leadership, technical, and financial assistance to individuals, organizations, local governments, state and federal agencies.</t>
  </si>
  <si>
    <t>Unrelated Purpose #4 - State Employer Contributions</t>
  </si>
  <si>
    <t>Unrelated Purpose #5 - All special items supported by the State.</t>
  </si>
  <si>
    <t>Did not meet authorized spending authority</t>
  </si>
  <si>
    <t>10% Carry forward</t>
  </si>
  <si>
    <t>Unrelated Purpose #1 - Provides support for all components of the agency including Director's Office, Budget and Finance, Personnel, Building Services and Information Technology.</t>
  </si>
  <si>
    <r>
      <t>Objective 4.3.1 - Complete installation of Preservica and make accessible 400 GBs of data through the South Carolina Electronic Records Archive (SCERA)</t>
    </r>
    <r>
      <rPr>
        <i/>
        <sz val="12"/>
        <color theme="1"/>
        <rFont val="Calibri Light"/>
        <family val="2"/>
        <scheme val="major"/>
      </rPr>
      <t xml:space="preserve"> </t>
    </r>
    <r>
      <rPr>
        <sz val="12"/>
        <color theme="1"/>
        <rFont val="Calibri Light"/>
        <family val="2"/>
        <scheme val="major"/>
      </rPr>
      <t>in 2015/16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</si>
</sst>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
  </numFmts>
  <fonts count="19" x14ac:knownFonts="1">
    <font>
      <sz val="10"/>
      <color theme="1"/>
      <name val="Arial"/>
      <family val="2"/>
    </font>
    <font>
      <b/>
      <sz val="10"/>
      <color theme="1"/>
      <name val="Arial"/>
      <family val="2"/>
    </font>
    <font>
      <sz val="12"/>
      <color theme="1"/>
      <name val="Times New Roman"/>
      <family val="1"/>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b/>
      <sz val="20"/>
      <color theme="1"/>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sz val="13"/>
      <color theme="1"/>
      <name val="Arial"/>
      <family val="2"/>
    </font>
    <font>
      <b/>
      <sz val="13"/>
      <color theme="1"/>
      <name val="Calibri Light"/>
      <family val="2"/>
      <scheme val="major"/>
    </font>
    <font>
      <b/>
      <u/>
      <sz val="20"/>
      <color theme="1"/>
      <name val="Calibri Light"/>
      <family val="2"/>
      <scheme val="major"/>
    </font>
    <font>
      <b/>
      <sz val="18"/>
      <color theme="1"/>
      <name val="Calibri Light"/>
      <family val="2"/>
      <scheme val="major"/>
    </font>
    <font>
      <sz val="12"/>
      <color theme="1"/>
      <name val="Calibri Light"/>
      <scheme val="major"/>
    </font>
    <font>
      <sz val="10"/>
      <color theme="1"/>
      <name val="Arial"/>
      <family val="2"/>
    </font>
    <font>
      <i/>
      <sz val="12"/>
      <color theme="1"/>
      <name val="Calibri Light"/>
      <family val="1"/>
      <scheme val="major"/>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s>
  <cellStyleXfs count="2">
    <xf numFmtId="0" fontId="0" fillId="0" borderId="0"/>
    <xf numFmtId="43" fontId="17" fillId="0" borderId="0" applyFont="0" applyFill="0" applyBorder="0" applyAlignment="0" applyProtection="0"/>
  </cellStyleXfs>
  <cellXfs count="102">
    <xf numFmtId="0" fontId="0" fillId="0" borderId="0" xfId="0"/>
    <xf numFmtId="0" fontId="2" fillId="2" borderId="6" xfId="0" applyFont="1" applyFill="1" applyBorder="1" applyAlignment="1">
      <alignment vertical="center" wrapText="1"/>
    </xf>
    <xf numFmtId="0" fontId="0" fillId="0" borderId="0" xfId="0" applyAlignment="1">
      <alignment vertical="top" wrapText="1"/>
    </xf>
    <xf numFmtId="0" fontId="1" fillId="0" borderId="0" xfId="0" applyFont="1" applyAlignment="1">
      <alignment vertical="top" wrapText="1"/>
    </xf>
    <xf numFmtId="0" fontId="3"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5" fillId="0" borderId="0" xfId="0" applyFont="1" applyFill="1" applyAlignment="1">
      <alignment horizontal="left" vertical="top" wrapText="1"/>
    </xf>
    <xf numFmtId="0" fontId="5" fillId="0" borderId="0" xfId="0" applyFont="1" applyFill="1" applyBorder="1" applyAlignment="1">
      <alignment horizontal="left" vertical="top" wrapText="1"/>
    </xf>
    <xf numFmtId="0" fontId="3" fillId="0" borderId="0" xfId="0" applyFont="1" applyAlignment="1">
      <alignment horizontal="left" vertical="top" wrapText="1"/>
    </xf>
    <xf numFmtId="164" fontId="5" fillId="0" borderId="0" xfId="0" applyNumberFormat="1" applyFont="1" applyAlignment="1">
      <alignment horizontal="left" vertical="top" wrapText="1"/>
    </xf>
    <xf numFmtId="10" fontId="5" fillId="0" borderId="0" xfId="0" applyNumberFormat="1" applyFont="1" applyAlignment="1">
      <alignment horizontal="left" vertical="top" wrapText="1"/>
    </xf>
    <xf numFmtId="0" fontId="7" fillId="2" borderId="6" xfId="0" applyFont="1" applyFill="1" applyBorder="1" applyAlignment="1">
      <alignment horizontal="left" vertical="top" wrapText="1"/>
    </xf>
    <xf numFmtId="0" fontId="7" fillId="2" borderId="1" xfId="0" applyFont="1" applyFill="1" applyBorder="1" applyAlignment="1">
      <alignment horizontal="left" vertical="top"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3" fillId="0" borderId="13" xfId="0" applyFont="1" applyFill="1" applyBorder="1" applyAlignment="1">
      <alignment horizontal="left" vertical="top" wrapText="1"/>
    </xf>
    <xf numFmtId="0" fontId="5" fillId="2" borderId="6" xfId="0" applyFont="1" applyFill="1" applyBorder="1" applyAlignment="1">
      <alignment horizontal="left" vertical="top" wrapText="1"/>
    </xf>
    <xf numFmtId="0" fontId="3" fillId="0" borderId="3" xfId="0" applyFont="1" applyFill="1" applyBorder="1" applyAlignment="1">
      <alignment horizontal="left" vertical="top" wrapText="1"/>
    </xf>
    <xf numFmtId="0" fontId="2" fillId="0" borderId="0" xfId="0" applyFont="1" applyFill="1" applyBorder="1" applyAlignment="1">
      <alignment vertical="center" wrapText="1"/>
    </xf>
    <xf numFmtId="0" fontId="5" fillId="0" borderId="3" xfId="0" applyFont="1" applyFill="1" applyBorder="1" applyAlignment="1">
      <alignment horizontal="left" vertical="top" wrapText="1"/>
    </xf>
    <xf numFmtId="0" fontId="5" fillId="0" borderId="14" xfId="0" applyFont="1" applyBorder="1" applyAlignment="1">
      <alignment horizontal="left" vertical="top" wrapText="1"/>
    </xf>
    <xf numFmtId="0" fontId="3" fillId="2" borderId="16" xfId="0" applyFont="1" applyFill="1" applyBorder="1" applyAlignment="1">
      <alignment horizontal="left" vertical="top" wrapText="1"/>
    </xf>
    <xf numFmtId="0" fontId="3" fillId="0" borderId="0" xfId="0" applyFont="1" applyBorder="1" applyAlignment="1">
      <alignment horizontal="center" vertical="top" wrapText="1"/>
    </xf>
    <xf numFmtId="0" fontId="3" fillId="0" borderId="0" xfId="0" applyFont="1" applyBorder="1" applyAlignment="1">
      <alignment horizontal="left" vertical="top" wrapText="1"/>
    </xf>
    <xf numFmtId="49" fontId="5" fillId="0" borderId="0" xfId="0" applyNumberFormat="1" applyFont="1" applyBorder="1" applyAlignment="1">
      <alignment horizontal="left" vertical="top" wrapText="1"/>
    </xf>
    <xf numFmtId="0" fontId="5" fillId="0" borderId="2" xfId="0" applyFont="1" applyBorder="1" applyAlignment="1">
      <alignment horizontal="left" vertical="top" wrapText="1"/>
    </xf>
    <xf numFmtId="0" fontId="5" fillId="2" borderId="5" xfId="0" applyFont="1" applyFill="1" applyBorder="1" applyAlignment="1">
      <alignment horizontal="left" vertical="top" wrapText="1"/>
    </xf>
    <xf numFmtId="0" fontId="3" fillId="0" borderId="11" xfId="0" applyFont="1" applyFill="1" applyBorder="1" applyAlignment="1">
      <alignment horizontal="left" vertical="top" wrapText="1"/>
    </xf>
    <xf numFmtId="0" fontId="0" fillId="0" borderId="0" xfId="0" applyFill="1" applyBorder="1" applyAlignment="1">
      <alignment horizontal="left" vertical="top" wrapText="1"/>
    </xf>
    <xf numFmtId="164" fontId="5" fillId="0" borderId="0" xfId="0" applyNumberFormat="1" applyFont="1" applyFill="1" applyBorder="1" applyAlignment="1">
      <alignment horizontal="left" vertical="top" wrapText="1"/>
    </xf>
    <xf numFmtId="49" fontId="5" fillId="0" borderId="0" xfId="0" applyNumberFormat="1" applyFont="1" applyFill="1" applyBorder="1" applyAlignment="1">
      <alignment horizontal="left" vertical="top" wrapText="1"/>
    </xf>
    <xf numFmtId="49" fontId="5" fillId="0" borderId="0" xfId="0" applyNumberFormat="1" applyFont="1" applyAlignment="1">
      <alignment horizontal="left" vertical="top" wrapText="1"/>
    </xf>
    <xf numFmtId="49" fontId="5" fillId="0" borderId="3" xfId="0" applyNumberFormat="1" applyFont="1" applyBorder="1" applyAlignment="1">
      <alignment horizontal="left" vertical="top" wrapText="1"/>
    </xf>
    <xf numFmtId="0" fontId="0" fillId="0" borderId="0" xfId="0" applyBorder="1" applyAlignment="1">
      <alignment vertical="center" wrapText="1"/>
    </xf>
    <xf numFmtId="0" fontId="5" fillId="0" borderId="12" xfId="0" applyFont="1" applyBorder="1" applyAlignment="1">
      <alignment horizontal="left" vertical="top" wrapText="1"/>
    </xf>
    <xf numFmtId="164" fontId="4" fillId="0" borderId="0" xfId="0" applyNumberFormat="1" applyFont="1" applyFill="1" applyBorder="1" applyAlignment="1">
      <alignment horizontal="center" vertical="top" wrapText="1"/>
    </xf>
    <xf numFmtId="164" fontId="3" fillId="0" borderId="0" xfId="0" applyNumberFormat="1" applyFont="1" applyBorder="1" applyAlignment="1">
      <alignment horizontal="center" vertical="top" wrapText="1"/>
    </xf>
    <xf numFmtId="164" fontId="5" fillId="2" borderId="2" xfId="0" applyNumberFormat="1" applyFont="1" applyFill="1" applyBorder="1" applyAlignment="1">
      <alignment horizontal="left" vertical="top" wrapText="1"/>
    </xf>
    <xf numFmtId="164" fontId="3" fillId="2" borderId="6" xfId="0" applyNumberFormat="1" applyFont="1" applyFill="1" applyBorder="1" applyAlignment="1">
      <alignment horizontal="left" vertical="top" wrapText="1"/>
    </xf>
    <xf numFmtId="164" fontId="5" fillId="0" borderId="0" xfId="0" applyNumberFormat="1" applyFont="1" applyBorder="1" applyAlignment="1">
      <alignment horizontal="left" vertical="top" wrapText="1"/>
    </xf>
    <xf numFmtId="164" fontId="5" fillId="2" borderId="3" xfId="0" applyNumberFormat="1" applyFont="1" applyFill="1" applyBorder="1" applyAlignment="1">
      <alignment horizontal="left" vertical="top" wrapText="1"/>
    </xf>
    <xf numFmtId="0" fontId="0" fillId="0" borderId="0" xfId="0" applyAlignment="1">
      <alignment vertical="top" wrapText="1"/>
    </xf>
    <xf numFmtId="49" fontId="3" fillId="0" borderId="4" xfId="0" applyNumberFormat="1" applyFont="1" applyBorder="1" applyAlignment="1">
      <alignment horizontal="left" vertical="top" wrapText="1"/>
    </xf>
    <xf numFmtId="49" fontId="4" fillId="0" borderId="0" xfId="0" applyNumberFormat="1" applyFont="1" applyBorder="1" applyAlignment="1">
      <alignment horizontal="center" vertical="center" wrapText="1"/>
    </xf>
    <xf numFmtId="49" fontId="5" fillId="0" borderId="15" xfId="0" applyNumberFormat="1" applyFont="1" applyBorder="1" applyAlignment="1">
      <alignment horizontal="left" vertical="top" wrapText="1"/>
    </xf>
    <xf numFmtId="0" fontId="0" fillId="0" borderId="0" xfId="0" applyAlignment="1">
      <alignment horizontal="left" vertical="top" wrapText="1"/>
    </xf>
    <xf numFmtId="0" fontId="5" fillId="0" borderId="0" xfId="0" applyFont="1" applyAlignment="1">
      <alignment horizontal="left" vertical="top" wrapText="1"/>
    </xf>
    <xf numFmtId="0" fontId="5" fillId="0" borderId="0" xfId="0" applyFont="1" applyBorder="1" applyAlignment="1">
      <alignment horizontal="left" vertical="top" wrapText="1"/>
    </xf>
    <xf numFmtId="0" fontId="5" fillId="0" borderId="3" xfId="0" applyFont="1" applyBorder="1" applyAlignment="1">
      <alignment horizontal="left" vertical="top" wrapText="1"/>
    </xf>
    <xf numFmtId="0" fontId="3" fillId="0" borderId="0" xfId="0" applyFont="1" applyBorder="1" applyAlignment="1">
      <alignment horizontal="left" vertical="top" wrapText="1"/>
    </xf>
    <xf numFmtId="0" fontId="0" fillId="0" borderId="0" xfId="0" applyBorder="1" applyAlignment="1">
      <alignment horizontal="left" vertical="top" wrapText="1"/>
    </xf>
    <xf numFmtId="0" fontId="7" fillId="2" borderId="5" xfId="0" applyFont="1" applyFill="1" applyBorder="1" applyAlignment="1">
      <alignment horizontal="left" vertical="top" wrapText="1"/>
    </xf>
    <xf numFmtId="0" fontId="9" fillId="0" borderId="0" xfId="0" applyFont="1" applyBorder="1" applyAlignment="1">
      <alignment horizontal="left" vertical="top" wrapText="1"/>
    </xf>
    <xf numFmtId="0" fontId="3" fillId="0" borderId="9" xfId="0" applyFont="1" applyBorder="1" applyAlignment="1">
      <alignment horizontal="left" vertical="top" wrapText="1"/>
    </xf>
    <xf numFmtId="0" fontId="5" fillId="0" borderId="10" xfId="0" applyFont="1" applyBorder="1" applyAlignment="1">
      <alignment horizontal="left" vertical="top" wrapText="1"/>
    </xf>
    <xf numFmtId="0" fontId="0" fillId="0" borderId="0" xfId="0" applyAlignment="1">
      <alignment horizontal="left" vertical="top" wrapText="1"/>
    </xf>
    <xf numFmtId="0" fontId="9" fillId="0" borderId="0" xfId="0" applyFont="1" applyFill="1" applyBorder="1" applyAlignment="1">
      <alignment horizontal="left" vertical="top" wrapText="1"/>
    </xf>
    <xf numFmtId="0" fontId="12" fillId="0" borderId="0" xfId="0" applyFont="1" applyBorder="1" applyAlignment="1">
      <alignment horizontal="left" vertical="top" wrapText="1"/>
    </xf>
    <xf numFmtId="0" fontId="6" fillId="0" borderId="3" xfId="0" applyFont="1" applyBorder="1" applyAlignment="1">
      <alignment horizontal="left" vertical="top" wrapText="1"/>
    </xf>
    <xf numFmtId="0" fontId="0" fillId="0" borderId="3" xfId="0" applyBorder="1" applyAlignment="1">
      <alignment horizontal="left" vertical="top" wrapText="1"/>
    </xf>
    <xf numFmtId="0" fontId="5" fillId="0" borderId="0" xfId="0" applyFont="1" applyFill="1" applyBorder="1" applyAlignment="1">
      <alignment horizontal="left" vertical="top" wrapText="1"/>
    </xf>
    <xf numFmtId="0" fontId="8" fillId="0" borderId="7" xfId="0" applyFont="1" applyFill="1" applyBorder="1" applyAlignment="1">
      <alignment horizontal="center" vertical="top" wrapText="1"/>
    </xf>
    <xf numFmtId="0" fontId="0" fillId="0" borderId="7" xfId="0" applyBorder="1" applyAlignment="1">
      <alignment horizontal="center" wrapText="1"/>
    </xf>
    <xf numFmtId="0" fontId="8" fillId="0" borderId="7" xfId="0" applyFont="1" applyBorder="1" applyAlignment="1">
      <alignment horizontal="center" vertical="center" wrapText="1"/>
    </xf>
    <xf numFmtId="0" fontId="0" fillId="0" borderId="7" xfId="0" applyBorder="1" applyAlignment="1">
      <alignment vertical="center" wrapText="1"/>
    </xf>
    <xf numFmtId="0" fontId="5" fillId="0" borderId="2" xfId="0" applyFont="1" applyFill="1" applyBorder="1" applyAlignment="1">
      <alignment horizontal="center" vertical="top" wrapText="1"/>
    </xf>
    <xf numFmtId="0" fontId="5" fillId="0" borderId="12" xfId="0" applyFont="1" applyFill="1" applyBorder="1" applyAlignment="1">
      <alignment horizontal="center" vertical="top" wrapText="1"/>
    </xf>
    <xf numFmtId="49" fontId="5" fillId="0" borderId="12" xfId="0" applyNumberFormat="1" applyFont="1" applyFill="1" applyBorder="1" applyAlignment="1">
      <alignment horizontal="left" vertical="top" wrapText="1"/>
    </xf>
    <xf numFmtId="49" fontId="5" fillId="0" borderId="2" xfId="0" applyNumberFormat="1" applyFont="1" applyFill="1" applyBorder="1" applyAlignment="1">
      <alignment horizontal="left" vertical="top" wrapText="1"/>
    </xf>
    <xf numFmtId="49" fontId="5" fillId="0" borderId="3" xfId="0" applyNumberFormat="1" applyFont="1" applyFill="1" applyBorder="1" applyAlignment="1">
      <alignment horizontal="left" vertical="top" wrapText="1"/>
    </xf>
    <xf numFmtId="49" fontId="5" fillId="0" borderId="4" xfId="0" applyNumberFormat="1" applyFont="1" applyFill="1" applyBorder="1" applyAlignment="1">
      <alignment horizontal="left" vertical="top" wrapText="1"/>
    </xf>
    <xf numFmtId="49" fontId="5" fillId="2" borderId="17" xfId="0" applyNumberFormat="1" applyFont="1" applyFill="1" applyBorder="1" applyAlignment="1">
      <alignment horizontal="left" vertical="top" wrapText="1"/>
    </xf>
    <xf numFmtId="49" fontId="5" fillId="2" borderId="3" xfId="0" applyNumberFormat="1" applyFont="1" applyFill="1" applyBorder="1" applyAlignment="1">
      <alignment horizontal="left" vertical="top" wrapText="1"/>
    </xf>
    <xf numFmtId="49" fontId="5" fillId="2" borderId="4" xfId="0" applyNumberFormat="1" applyFont="1" applyFill="1" applyBorder="1" applyAlignment="1">
      <alignment horizontal="left" vertical="top" wrapText="1"/>
    </xf>
    <xf numFmtId="0" fontId="5" fillId="0" borderId="19" xfId="0" applyFont="1" applyFill="1" applyBorder="1" applyAlignment="1">
      <alignment vertical="top" wrapText="1"/>
    </xf>
    <xf numFmtId="0" fontId="5" fillId="0" borderId="2" xfId="0" applyFont="1" applyFill="1" applyBorder="1" applyAlignment="1">
      <alignment vertical="top" wrapText="1"/>
    </xf>
    <xf numFmtId="0" fontId="5" fillId="0" borderId="3" xfId="0" applyFont="1" applyFill="1" applyBorder="1" applyAlignment="1">
      <alignment vertical="top" wrapText="1"/>
    </xf>
    <xf numFmtId="0" fontId="5" fillId="0" borderId="4" xfId="0" applyFont="1" applyFill="1" applyBorder="1" applyAlignment="1">
      <alignment vertical="top" wrapText="1"/>
    </xf>
    <xf numFmtId="0" fontId="5" fillId="0" borderId="18" xfId="0" applyFont="1" applyFill="1" applyBorder="1" applyAlignment="1">
      <alignment vertical="top" wrapText="1"/>
    </xf>
    <xf numFmtId="0" fontId="16" fillId="0" borderId="3" xfId="0" applyFont="1" applyFill="1" applyBorder="1" applyAlignment="1">
      <alignment horizontal="left" vertical="top" wrapText="1"/>
    </xf>
    <xf numFmtId="164" fontId="6" fillId="2" borderId="8" xfId="0" applyNumberFormat="1" applyFont="1" applyFill="1" applyBorder="1" applyAlignment="1">
      <alignment horizontal="center" vertical="top" wrapText="1"/>
    </xf>
    <xf numFmtId="164" fontId="5" fillId="0" borderId="3" xfId="0" applyNumberFormat="1" applyFont="1" applyFill="1" applyBorder="1" applyAlignment="1">
      <alignment horizontal="center" vertical="top" wrapText="1"/>
    </xf>
    <xf numFmtId="164" fontId="2" fillId="0" borderId="3"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top" wrapText="1"/>
    </xf>
    <xf numFmtId="164" fontId="16" fillId="2" borderId="8" xfId="0" applyNumberFormat="1" applyFont="1" applyFill="1" applyBorder="1" applyAlignment="1">
      <alignment horizontal="center" vertical="top" wrapText="1"/>
    </xf>
    <xf numFmtId="164" fontId="6" fillId="0" borderId="10" xfId="0" applyNumberFormat="1" applyFont="1" applyFill="1" applyBorder="1" applyAlignment="1">
      <alignment horizontal="center" vertical="top" wrapText="1"/>
    </xf>
    <xf numFmtId="164" fontId="16" fillId="0" borderId="10" xfId="0" applyNumberFormat="1" applyFont="1" applyFill="1" applyBorder="1" applyAlignment="1">
      <alignment horizontal="center" vertical="top" wrapText="1"/>
    </xf>
    <xf numFmtId="164" fontId="16" fillId="0" borderId="3" xfId="0" applyNumberFormat="1" applyFont="1" applyFill="1" applyBorder="1" applyAlignment="1">
      <alignment horizontal="center" vertical="top" wrapText="1"/>
    </xf>
    <xf numFmtId="164" fontId="5" fillId="2" borderId="4" xfId="1" applyNumberFormat="1" applyFont="1" applyFill="1" applyBorder="1" applyAlignment="1">
      <alignment horizontal="center" vertical="top" wrapText="1"/>
    </xf>
    <xf numFmtId="164" fontId="5" fillId="0" borderId="4" xfId="1" applyNumberFormat="1" applyFont="1" applyFill="1" applyBorder="1" applyAlignment="1">
      <alignment horizontal="center" vertical="top" wrapText="1"/>
    </xf>
    <xf numFmtId="164" fontId="5" fillId="2" borderId="3" xfId="0" applyNumberFormat="1" applyFont="1" applyFill="1" applyBorder="1" applyAlignment="1">
      <alignment horizontal="center" vertical="top" wrapText="1"/>
    </xf>
    <xf numFmtId="164" fontId="3" fillId="2" borderId="6" xfId="0" applyNumberFormat="1" applyFont="1" applyFill="1" applyBorder="1" applyAlignment="1">
      <alignment horizontal="center" vertical="top" wrapText="1"/>
    </xf>
    <xf numFmtId="164" fontId="5" fillId="2" borderId="6" xfId="0" applyNumberFormat="1" applyFont="1" applyFill="1" applyBorder="1" applyAlignment="1">
      <alignment horizontal="center" vertical="top" wrapText="1"/>
    </xf>
    <xf numFmtId="164" fontId="2" fillId="2" borderId="6"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top" wrapText="1"/>
    </xf>
    <xf numFmtId="164" fontId="7" fillId="2" borderId="5" xfId="0" applyNumberFormat="1" applyFont="1" applyFill="1" applyBorder="1" applyAlignment="1">
      <alignment horizontal="center" vertical="top" wrapText="1"/>
    </xf>
    <xf numFmtId="164" fontId="7" fillId="2" borderId="6" xfId="0" applyNumberFormat="1" applyFont="1" applyFill="1" applyBorder="1" applyAlignment="1">
      <alignment horizontal="center" vertical="top" wrapText="1"/>
    </xf>
    <xf numFmtId="164" fontId="5" fillId="0" borderId="8" xfId="0" applyNumberFormat="1" applyFont="1" applyFill="1" applyBorder="1" applyAlignment="1">
      <alignment horizontal="center" vertical="top" wrapText="1"/>
    </xf>
    <xf numFmtId="164" fontId="5" fillId="0" borderId="3" xfId="1" applyNumberFormat="1" applyFont="1" applyFill="1" applyBorder="1" applyAlignment="1">
      <alignment horizontal="center" vertical="top" wrapText="1"/>
    </xf>
    <xf numFmtId="0" fontId="5" fillId="0" borderId="3" xfId="0" applyFont="1" applyFill="1" applyBorder="1" applyAlignment="1">
      <alignment horizontal="left" vertical="top" wrapText="1"/>
    </xf>
    <xf numFmtId="0" fontId="0" fillId="0" borderId="3" xfId="0" applyFill="1" applyBorder="1" applyAlignment="1">
      <alignment horizontal="left" vertical="top" wrapText="1"/>
    </xf>
    <xf numFmtId="15" fontId="5" fillId="0" borderId="3" xfId="0" quotePrefix="1" applyNumberFormat="1" applyFont="1" applyFill="1" applyBorder="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ri36\AppData\Local\Microsoft\Windows\Temporary%20Internet%20Files\Content.Outlook\U97LG0G5\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3"/>
  <sheetViews>
    <sheetView tabSelected="1" zoomScale="75" zoomScaleNormal="75" workbookViewId="0">
      <selection activeCell="F1" sqref="F1"/>
    </sheetView>
  </sheetViews>
  <sheetFormatPr defaultColWidth="9.140625" defaultRowHeight="15.75" x14ac:dyDescent="0.2"/>
  <cols>
    <col min="1" max="1" width="23.85546875" style="46" customWidth="1"/>
    <col min="2" max="2" width="58.85546875" style="46" customWidth="1"/>
    <col min="3" max="3" width="16.140625" style="9" customWidth="1"/>
    <col min="4" max="5" width="16" style="9" bestFit="1" customWidth="1"/>
    <col min="6" max="6" width="15" style="9" bestFit="1" customWidth="1"/>
    <col min="7" max="7" width="13.85546875" style="9" bestFit="1" customWidth="1"/>
    <col min="8" max="8" width="10.85546875" style="10" bestFit="1" customWidth="1"/>
    <col min="9" max="9" width="12.85546875" style="10" customWidth="1"/>
    <col min="10" max="11" width="11" style="10" bestFit="1" customWidth="1"/>
    <col min="12" max="12" width="12.140625" style="10" customWidth="1"/>
    <col min="13" max="13" width="12.5703125" style="10" customWidth="1"/>
    <col min="14" max="15" width="14.140625" style="10" bestFit="1" customWidth="1"/>
    <col min="16" max="17" width="9" style="46" bestFit="1" customWidth="1"/>
    <col min="18" max="18" width="6.140625" style="46" bestFit="1" customWidth="1"/>
    <col min="19" max="16384" width="9.140625" style="46"/>
  </cols>
  <sheetData>
    <row r="1" spans="1:15" s="45" customFormat="1" ht="37.5" customHeight="1" x14ac:dyDescent="0.2">
      <c r="A1" s="53" t="s">
        <v>1</v>
      </c>
      <c r="B1" s="54"/>
      <c r="C1" s="99" t="s">
        <v>51</v>
      </c>
      <c r="D1" s="100"/>
      <c r="E1" s="28"/>
    </row>
    <row r="2" spans="1:15" s="45" customFormat="1" ht="15" customHeight="1" x14ac:dyDescent="0.2">
      <c r="A2" s="53" t="s">
        <v>2</v>
      </c>
      <c r="B2" s="54"/>
      <c r="C2" s="101">
        <v>42394</v>
      </c>
      <c r="D2" s="100"/>
      <c r="E2" s="28"/>
    </row>
    <row r="3" spans="1:15" s="45" customFormat="1" ht="15" customHeight="1" x14ac:dyDescent="0.2">
      <c r="A3" s="53" t="s">
        <v>3</v>
      </c>
      <c r="B3" s="54"/>
      <c r="C3" s="99" t="s">
        <v>31</v>
      </c>
      <c r="D3" s="100"/>
      <c r="E3" s="28"/>
    </row>
    <row r="4" spans="1:15" s="45" customFormat="1" ht="9" customHeight="1" x14ac:dyDescent="0.2">
      <c r="A4" s="49"/>
      <c r="B4" s="47"/>
      <c r="C4" s="7"/>
      <c r="D4" s="28"/>
      <c r="E4" s="28"/>
    </row>
    <row r="5" spans="1:15" s="45" customFormat="1" ht="37.5" customHeight="1" x14ac:dyDescent="0.2">
      <c r="A5" s="52" t="s">
        <v>49</v>
      </c>
      <c r="B5" s="55"/>
      <c r="C5" s="55"/>
      <c r="D5" s="55"/>
      <c r="E5" s="55"/>
      <c r="F5" s="55"/>
      <c r="G5" s="55"/>
      <c r="H5" s="55"/>
      <c r="I5" s="55"/>
      <c r="J5" s="55"/>
    </row>
    <row r="6" spans="1:15" s="6" customFormat="1" ht="6.75" customHeight="1" x14ac:dyDescent="0.2">
      <c r="A6" s="4"/>
      <c r="B6" s="5"/>
      <c r="C6" s="35"/>
      <c r="D6" s="5"/>
      <c r="E6" s="5"/>
      <c r="F6" s="5"/>
      <c r="G6" s="5"/>
      <c r="H6" s="5"/>
      <c r="I6" s="5"/>
      <c r="J6" s="5"/>
      <c r="K6" s="5"/>
      <c r="L6" s="5"/>
      <c r="M6" s="5"/>
      <c r="N6" s="5"/>
      <c r="O6" s="5"/>
    </row>
    <row r="7" spans="1:15" ht="93" customHeight="1" x14ac:dyDescent="0.2">
      <c r="A7" s="56" t="s">
        <v>47</v>
      </c>
      <c r="B7" s="57"/>
      <c r="C7" s="57"/>
      <c r="D7" s="57"/>
      <c r="E7" s="57"/>
      <c r="F7" s="57"/>
      <c r="G7" s="57"/>
      <c r="H7" s="57"/>
      <c r="I7" s="57"/>
      <c r="J7" s="57"/>
      <c r="K7" s="46"/>
      <c r="L7" s="46"/>
      <c r="M7" s="46"/>
      <c r="N7" s="46"/>
      <c r="O7" s="46"/>
    </row>
    <row r="8" spans="1:15" ht="109.35" customHeight="1" x14ac:dyDescent="0.2">
      <c r="A8" s="56" t="s">
        <v>50</v>
      </c>
      <c r="B8" s="57"/>
      <c r="C8" s="57"/>
      <c r="D8" s="57"/>
      <c r="E8" s="57"/>
      <c r="F8" s="57"/>
      <c r="G8" s="57"/>
      <c r="H8" s="57"/>
      <c r="I8" s="57"/>
      <c r="J8" s="57"/>
      <c r="K8" s="46"/>
      <c r="L8" s="46"/>
      <c r="M8" s="46"/>
      <c r="N8" s="46"/>
      <c r="O8" s="46"/>
    </row>
    <row r="10" spans="1:15" ht="15.6" customHeight="1" x14ac:dyDescent="0.2">
      <c r="A10" s="8"/>
      <c r="B10" s="22" t="s">
        <v>26</v>
      </c>
      <c r="C10" s="36"/>
      <c r="D10" s="58" t="s">
        <v>14</v>
      </c>
      <c r="E10" s="59"/>
      <c r="F10" s="59"/>
      <c r="G10" s="59"/>
      <c r="H10" s="59"/>
      <c r="I10" s="59"/>
      <c r="J10" s="59"/>
      <c r="K10" s="46"/>
      <c r="L10" s="46"/>
      <c r="M10" s="46"/>
      <c r="N10" s="46"/>
      <c r="O10" s="46"/>
    </row>
    <row r="11" spans="1:15" x14ac:dyDescent="0.2">
      <c r="B11" s="7"/>
      <c r="C11" s="29"/>
      <c r="D11" s="50"/>
      <c r="E11" s="50"/>
      <c r="F11" s="50"/>
      <c r="G11" s="50"/>
      <c r="H11" s="50"/>
      <c r="I11" s="50"/>
      <c r="J11" s="50"/>
      <c r="K11" s="50"/>
      <c r="L11" s="50"/>
      <c r="M11" s="50"/>
      <c r="N11" s="50"/>
      <c r="O11" s="50"/>
    </row>
    <row r="12" spans="1:15" ht="89.1" customHeight="1" x14ac:dyDescent="0.2">
      <c r="A12" s="63" t="s">
        <v>48</v>
      </c>
      <c r="B12" s="48" t="s">
        <v>23</v>
      </c>
      <c r="C12" s="37" t="s">
        <v>0</v>
      </c>
      <c r="D12" s="65" t="s">
        <v>59</v>
      </c>
      <c r="E12" s="65" t="s">
        <v>59</v>
      </c>
      <c r="F12" s="65" t="s">
        <v>80</v>
      </c>
      <c r="G12" s="65" t="s">
        <v>80</v>
      </c>
      <c r="H12" s="65" t="s">
        <v>65</v>
      </c>
      <c r="I12" s="65" t="s">
        <v>65</v>
      </c>
      <c r="J12" s="65" t="s">
        <v>65</v>
      </c>
      <c r="K12" s="65" t="s">
        <v>66</v>
      </c>
      <c r="L12" s="65" t="s">
        <v>66</v>
      </c>
      <c r="M12" s="65" t="s">
        <v>66</v>
      </c>
      <c r="N12" s="65" t="s">
        <v>67</v>
      </c>
      <c r="O12" s="65" t="s">
        <v>67</v>
      </c>
    </row>
    <row r="13" spans="1:15" ht="56.45" customHeight="1" x14ac:dyDescent="0.2">
      <c r="A13" s="64"/>
      <c r="B13" s="25" t="s">
        <v>39</v>
      </c>
      <c r="C13" s="37" t="s">
        <v>0</v>
      </c>
      <c r="D13" s="65" t="s">
        <v>4</v>
      </c>
      <c r="E13" s="65" t="s">
        <v>68</v>
      </c>
      <c r="F13" s="65" t="s">
        <v>4</v>
      </c>
      <c r="G13" s="65" t="s">
        <v>68</v>
      </c>
      <c r="H13" s="65" t="s">
        <v>4</v>
      </c>
      <c r="I13" s="65" t="s">
        <v>68</v>
      </c>
      <c r="J13" s="65" t="s">
        <v>6</v>
      </c>
      <c r="K13" s="65" t="s">
        <v>4</v>
      </c>
      <c r="L13" s="65" t="s">
        <v>68</v>
      </c>
      <c r="M13" s="65" t="s">
        <v>6</v>
      </c>
      <c r="N13" s="65" t="s">
        <v>4</v>
      </c>
      <c r="O13" s="65" t="s">
        <v>4</v>
      </c>
    </row>
    <row r="14" spans="1:15" ht="34.5" customHeight="1" thickBot="1" x14ac:dyDescent="0.25">
      <c r="A14" s="33"/>
      <c r="B14" s="34" t="s">
        <v>27</v>
      </c>
      <c r="C14" s="37" t="s">
        <v>0</v>
      </c>
      <c r="D14" s="66" t="s">
        <v>81</v>
      </c>
      <c r="E14" s="66" t="s">
        <v>81</v>
      </c>
      <c r="F14" s="66" t="s">
        <v>81</v>
      </c>
      <c r="G14" s="66" t="s">
        <v>81</v>
      </c>
      <c r="H14" s="66" t="s">
        <v>81</v>
      </c>
      <c r="I14" s="65" t="s">
        <v>81</v>
      </c>
      <c r="J14" s="65" t="s">
        <v>81</v>
      </c>
      <c r="K14" s="65" t="s">
        <v>81</v>
      </c>
      <c r="L14" s="65" t="s">
        <v>81</v>
      </c>
      <c r="M14" s="65" t="s">
        <v>81</v>
      </c>
      <c r="N14" s="65" t="s">
        <v>69</v>
      </c>
      <c r="O14" s="65" t="s">
        <v>70</v>
      </c>
    </row>
    <row r="15" spans="1:15" ht="16.5" thickBot="1" x14ac:dyDescent="0.25">
      <c r="A15" s="47"/>
      <c r="B15" s="21" t="s">
        <v>15</v>
      </c>
      <c r="C15" s="38"/>
      <c r="D15" s="11"/>
      <c r="E15" s="11"/>
      <c r="F15" s="11"/>
      <c r="G15" s="11"/>
      <c r="H15" s="1"/>
      <c r="I15" s="12"/>
      <c r="J15" s="1"/>
      <c r="K15" s="51"/>
      <c r="L15" s="1"/>
      <c r="M15" s="51"/>
      <c r="N15" s="1"/>
      <c r="O15" s="11"/>
    </row>
    <row r="16" spans="1:15" ht="30" customHeight="1" x14ac:dyDescent="0.2">
      <c r="A16" s="13"/>
      <c r="B16" s="20" t="s">
        <v>40</v>
      </c>
      <c r="C16" s="90">
        <f>SUM(D16:O16)</f>
        <v>1253935.5</v>
      </c>
      <c r="D16" s="97"/>
      <c r="E16" s="97">
        <v>88104.73</v>
      </c>
      <c r="F16" s="97">
        <v>254200.5</v>
      </c>
      <c r="G16" s="97">
        <v>401135.72</v>
      </c>
      <c r="H16" s="97"/>
      <c r="I16" s="97">
        <f>15734.16+169840.38</f>
        <v>185574.54</v>
      </c>
      <c r="J16" s="97">
        <f>119064.38+130625.62</f>
        <v>249690</v>
      </c>
      <c r="K16" s="97"/>
      <c r="L16" s="97">
        <v>39583.480000000003</v>
      </c>
      <c r="M16" s="97">
        <v>24780.74</v>
      </c>
      <c r="N16" s="97"/>
      <c r="O16" s="97">
        <v>10865.79</v>
      </c>
    </row>
    <row r="17" spans="1:20" ht="36" customHeight="1" x14ac:dyDescent="0.2">
      <c r="A17" s="14"/>
      <c r="B17" s="15" t="s">
        <v>43</v>
      </c>
      <c r="C17" s="90">
        <f>SUM(D17:O17)</f>
        <v>265066.28999999998</v>
      </c>
      <c r="D17" s="98"/>
      <c r="E17" s="98"/>
      <c r="F17" s="97">
        <v>254200.5</v>
      </c>
      <c r="G17" s="98"/>
      <c r="H17" s="98"/>
      <c r="I17" s="98"/>
      <c r="J17" s="98"/>
      <c r="K17" s="98"/>
      <c r="L17" s="98"/>
      <c r="M17" s="98"/>
      <c r="N17" s="98"/>
      <c r="O17" s="97">
        <v>10865.79</v>
      </c>
    </row>
    <row r="18" spans="1:20" s="31" customFormat="1" ht="80.45" customHeight="1" thickBot="1" x14ac:dyDescent="0.25">
      <c r="A18" s="43"/>
      <c r="B18" s="44" t="s">
        <v>21</v>
      </c>
      <c r="C18" s="71" t="s">
        <v>41</v>
      </c>
      <c r="D18" s="67"/>
      <c r="E18" s="67" t="s">
        <v>89</v>
      </c>
      <c r="F18" s="67" t="s">
        <v>90</v>
      </c>
      <c r="G18" s="67" t="s">
        <v>89</v>
      </c>
      <c r="H18" s="68"/>
      <c r="I18" s="67" t="s">
        <v>89</v>
      </c>
      <c r="J18" s="68" t="s">
        <v>82</v>
      </c>
      <c r="K18" s="68"/>
      <c r="L18" s="67" t="s">
        <v>89</v>
      </c>
      <c r="M18" s="67" t="s">
        <v>89</v>
      </c>
      <c r="N18" s="68"/>
      <c r="O18" s="68" t="s">
        <v>83</v>
      </c>
    </row>
    <row r="19" spans="1:20" ht="18" customHeight="1" thickBot="1" x14ac:dyDescent="0.25">
      <c r="A19" s="14"/>
      <c r="B19" s="21" t="s">
        <v>32</v>
      </c>
      <c r="C19" s="38"/>
      <c r="D19" s="11"/>
      <c r="E19" s="11"/>
      <c r="F19" s="11"/>
      <c r="G19" s="11"/>
      <c r="H19" s="1"/>
      <c r="I19" s="12"/>
      <c r="J19" s="1"/>
      <c r="K19" s="51"/>
      <c r="L19" s="1"/>
      <c r="M19" s="51"/>
      <c r="N19" s="1"/>
      <c r="O19" s="11"/>
    </row>
    <row r="20" spans="1:20" ht="24.75" customHeight="1" thickBot="1" x14ac:dyDescent="0.25">
      <c r="A20" s="14"/>
      <c r="B20" s="20" t="s">
        <v>22</v>
      </c>
      <c r="C20" s="90">
        <f>SUM(D20:O20)</f>
        <v>6706673.75</v>
      </c>
      <c r="D20" s="81">
        <v>876780</v>
      </c>
      <c r="E20" s="81">
        <v>212910</v>
      </c>
      <c r="F20" s="81">
        <f>937353</f>
        <v>937353</v>
      </c>
      <c r="G20" s="81">
        <v>574100</v>
      </c>
      <c r="H20" s="81">
        <v>36000</v>
      </c>
      <c r="I20" s="81">
        <f>151420+221747</f>
        <v>373167</v>
      </c>
      <c r="J20" s="81">
        <f>552075+185253+8000</f>
        <v>745328</v>
      </c>
      <c r="K20" s="81">
        <v>676885</v>
      </c>
      <c r="L20" s="81">
        <v>133981</v>
      </c>
      <c r="M20" s="81">
        <f>152255-8000</f>
        <v>144255</v>
      </c>
      <c r="N20" s="81">
        <v>25000</v>
      </c>
      <c r="O20" s="81">
        <f>250000+100000+100000+1968.75+1510865.79+18946-10865.79</f>
        <v>1970914.75</v>
      </c>
    </row>
    <row r="21" spans="1:20" ht="20.45" customHeight="1" thickBot="1" x14ac:dyDescent="0.25">
      <c r="A21" s="47"/>
      <c r="B21" s="21" t="s">
        <v>24</v>
      </c>
      <c r="C21" s="91"/>
      <c r="D21" s="92"/>
      <c r="E21" s="92"/>
      <c r="F21" s="92"/>
      <c r="G21" s="93"/>
      <c r="H21" s="94"/>
      <c r="I21" s="93"/>
      <c r="J21" s="94"/>
      <c r="K21" s="93"/>
      <c r="L21" s="95"/>
      <c r="M21" s="93"/>
      <c r="N21" s="94"/>
      <c r="O21" s="96"/>
    </row>
    <row r="22" spans="1:20" ht="66.599999999999994" customHeight="1" x14ac:dyDescent="0.2">
      <c r="A22" s="47"/>
      <c r="B22" s="27" t="s">
        <v>33</v>
      </c>
      <c r="C22" s="90">
        <f>SUM(D22:O22)</f>
        <v>6971740.04</v>
      </c>
      <c r="D22" s="81">
        <v>876780</v>
      </c>
      <c r="E22" s="81">
        <v>212910</v>
      </c>
      <c r="F22" s="81">
        <f>937353+254200.5</f>
        <v>1191553.5</v>
      </c>
      <c r="G22" s="81">
        <v>574100</v>
      </c>
      <c r="H22" s="81">
        <v>36000</v>
      </c>
      <c r="I22" s="81">
        <f>151420+221747</f>
        <v>373167</v>
      </c>
      <c r="J22" s="81">
        <f>552075+185253+8000</f>
        <v>745328</v>
      </c>
      <c r="K22" s="81">
        <v>676885</v>
      </c>
      <c r="L22" s="81">
        <v>133981</v>
      </c>
      <c r="M22" s="81">
        <f>152255-8000</f>
        <v>144255</v>
      </c>
      <c r="N22" s="81">
        <v>25000</v>
      </c>
      <c r="O22" s="81">
        <f>250000+100000+100000+1968.75+1510865.79+18946</f>
        <v>1981780.54</v>
      </c>
    </row>
    <row r="23" spans="1:20" x14ac:dyDescent="0.2">
      <c r="A23" s="13"/>
      <c r="B23" s="47"/>
      <c r="C23" s="39"/>
      <c r="D23" s="7"/>
      <c r="E23" s="7"/>
      <c r="F23" s="7"/>
      <c r="G23" s="18"/>
      <c r="H23" s="7"/>
      <c r="I23" s="7"/>
      <c r="J23" s="7"/>
      <c r="K23" s="7"/>
      <c r="L23" s="7"/>
      <c r="M23" s="7"/>
      <c r="N23" s="7"/>
      <c r="O23" s="7"/>
    </row>
    <row r="24" spans="1:20" x14ac:dyDescent="0.2">
      <c r="A24" s="8"/>
      <c r="B24" s="22" t="s">
        <v>37</v>
      </c>
      <c r="C24" s="36"/>
      <c r="D24" s="58" t="s">
        <v>14</v>
      </c>
      <c r="E24" s="59"/>
      <c r="F24" s="59"/>
      <c r="G24" s="59"/>
      <c r="H24" s="59"/>
      <c r="I24" s="59"/>
      <c r="J24" s="59"/>
      <c r="K24" s="46"/>
      <c r="L24" s="46"/>
      <c r="M24" s="46"/>
      <c r="N24" s="46"/>
      <c r="O24" s="46"/>
    </row>
    <row r="25" spans="1:20" x14ac:dyDescent="0.2">
      <c r="A25" s="13"/>
      <c r="B25" s="47"/>
      <c r="C25" s="39"/>
      <c r="D25" s="7"/>
      <c r="E25" s="7"/>
      <c r="F25" s="7"/>
      <c r="G25" s="18"/>
      <c r="H25" s="7"/>
      <c r="I25" s="7"/>
      <c r="J25" s="7"/>
      <c r="K25" s="7"/>
      <c r="L25" s="7"/>
      <c r="M25" s="7"/>
      <c r="N25" s="7"/>
      <c r="O25" s="7"/>
    </row>
    <row r="26" spans="1:20" ht="48.6" customHeight="1" x14ac:dyDescent="0.2">
      <c r="A26" s="61" t="s">
        <v>36</v>
      </c>
      <c r="B26" s="48" t="s">
        <v>44</v>
      </c>
      <c r="C26" s="40" t="str">
        <f>C12</f>
        <v>Totals</v>
      </c>
      <c r="D26" s="19" t="str">
        <f>D12</f>
        <v>Administration</v>
      </c>
      <c r="E26" s="19" t="str">
        <f t="shared" ref="E26:O27" si="0">E12</f>
        <v>Administration</v>
      </c>
      <c r="F26" s="19" t="str">
        <f t="shared" si="0"/>
        <v>Archives &amp; Records Management</v>
      </c>
      <c r="G26" s="19" t="str">
        <f t="shared" si="0"/>
        <v>Archives &amp; Records Management</v>
      </c>
      <c r="H26" s="19" t="str">
        <f t="shared" si="0"/>
        <v>Historical Services</v>
      </c>
      <c r="I26" s="19" t="str">
        <f t="shared" si="0"/>
        <v>Historical Services</v>
      </c>
      <c r="J26" s="19" t="str">
        <f t="shared" si="0"/>
        <v>Historical Services</v>
      </c>
      <c r="K26" s="19" t="str">
        <f t="shared" si="0"/>
        <v>Employee Benefits</v>
      </c>
      <c r="L26" s="19" t="str">
        <f t="shared" si="0"/>
        <v>Employee Benefits</v>
      </c>
      <c r="M26" s="19" t="str">
        <f t="shared" si="0"/>
        <v>Employee Benefits</v>
      </c>
      <c r="N26" s="19" t="str">
        <f t="shared" si="0"/>
        <v>Special Items</v>
      </c>
      <c r="O26" s="19" t="str">
        <f t="shared" si="0"/>
        <v>Special Items</v>
      </c>
      <c r="P26" s="7"/>
      <c r="Q26" s="7"/>
      <c r="R26" s="7"/>
      <c r="S26" s="7"/>
      <c r="T26" s="7"/>
    </row>
    <row r="27" spans="1:20" ht="49.35" customHeight="1" x14ac:dyDescent="0.2">
      <c r="A27" s="62"/>
      <c r="B27" s="25" t="s">
        <v>45</v>
      </c>
      <c r="C27" s="40" t="str">
        <f t="shared" ref="C27:J27" si="1">C13</f>
        <v>Totals</v>
      </c>
      <c r="D27" s="19" t="str">
        <f t="shared" si="1"/>
        <v>State</v>
      </c>
      <c r="E27" s="19" t="str">
        <f t="shared" si="1"/>
        <v>Other</v>
      </c>
      <c r="F27" s="19" t="str">
        <f t="shared" si="1"/>
        <v>State</v>
      </c>
      <c r="G27" s="19" t="str">
        <f t="shared" si="1"/>
        <v>Other</v>
      </c>
      <c r="H27" s="19" t="str">
        <f t="shared" si="0"/>
        <v>State</v>
      </c>
      <c r="I27" s="19" t="str">
        <f t="shared" si="1"/>
        <v>Other</v>
      </c>
      <c r="J27" s="19" t="str">
        <f t="shared" si="1"/>
        <v>Federal</v>
      </c>
      <c r="K27" s="19" t="str">
        <f t="shared" si="0"/>
        <v>State</v>
      </c>
      <c r="L27" s="19" t="str">
        <f t="shared" si="0"/>
        <v>Other</v>
      </c>
      <c r="M27" s="19" t="str">
        <f t="shared" si="0"/>
        <v>Federal</v>
      </c>
      <c r="N27" s="19" t="str">
        <f t="shared" si="0"/>
        <v>State</v>
      </c>
      <c r="O27" s="19" t="str">
        <f t="shared" si="0"/>
        <v>State</v>
      </c>
      <c r="P27" s="7"/>
      <c r="Q27" s="7"/>
      <c r="R27" s="7"/>
      <c r="S27" s="7"/>
      <c r="T27" s="7"/>
    </row>
    <row r="28" spans="1:20" s="31" customFormat="1" ht="33.6" customHeight="1" x14ac:dyDescent="0.2">
      <c r="A28" s="43"/>
      <c r="B28" s="32" t="s">
        <v>34</v>
      </c>
      <c r="C28" s="72" t="s">
        <v>25</v>
      </c>
      <c r="D28" s="69" t="s">
        <v>30</v>
      </c>
      <c r="E28" s="69" t="s">
        <v>30</v>
      </c>
      <c r="F28" s="69" t="s">
        <v>30</v>
      </c>
      <c r="G28" s="69" t="s">
        <v>30</v>
      </c>
      <c r="H28" s="69" t="s">
        <v>30</v>
      </c>
      <c r="I28" s="69" t="s">
        <v>30</v>
      </c>
      <c r="J28" s="69" t="s">
        <v>29</v>
      </c>
      <c r="K28" s="69" t="s">
        <v>30</v>
      </c>
      <c r="L28" s="69" t="s">
        <v>30</v>
      </c>
      <c r="M28" s="69" t="s">
        <v>29</v>
      </c>
      <c r="N28" s="69" t="s">
        <v>29</v>
      </c>
      <c r="O28" s="69" t="s">
        <v>29</v>
      </c>
      <c r="P28" s="30"/>
      <c r="Q28" s="30"/>
      <c r="R28" s="30"/>
      <c r="S28" s="30"/>
      <c r="T28" s="30"/>
    </row>
    <row r="29" spans="1:20" ht="48.6" customHeight="1" x14ac:dyDescent="0.2">
      <c r="A29" s="14"/>
      <c r="B29" s="17" t="s">
        <v>46</v>
      </c>
      <c r="C29" s="90">
        <f>C22</f>
        <v>6971740.04</v>
      </c>
      <c r="D29" s="81">
        <f t="shared" ref="D29:O29" si="2">D22</f>
        <v>876780</v>
      </c>
      <c r="E29" s="81">
        <f t="shared" si="2"/>
        <v>212910</v>
      </c>
      <c r="F29" s="81">
        <f t="shared" si="2"/>
        <v>1191553.5</v>
      </c>
      <c r="G29" s="81">
        <f t="shared" si="2"/>
        <v>574100</v>
      </c>
      <c r="H29" s="81">
        <f t="shared" si="2"/>
        <v>36000</v>
      </c>
      <c r="I29" s="81">
        <f t="shared" si="2"/>
        <v>373167</v>
      </c>
      <c r="J29" s="81">
        <f t="shared" si="2"/>
        <v>745328</v>
      </c>
      <c r="K29" s="81">
        <f t="shared" si="2"/>
        <v>676885</v>
      </c>
      <c r="L29" s="81">
        <f t="shared" si="2"/>
        <v>133981</v>
      </c>
      <c r="M29" s="81">
        <f t="shared" si="2"/>
        <v>144255</v>
      </c>
      <c r="N29" s="81">
        <f t="shared" si="2"/>
        <v>25000</v>
      </c>
      <c r="O29" s="81">
        <f t="shared" si="2"/>
        <v>1981780.54</v>
      </c>
      <c r="P29" s="7"/>
      <c r="Q29" s="7"/>
      <c r="R29" s="7"/>
      <c r="S29" s="7"/>
      <c r="T29" s="7"/>
    </row>
    <row r="30" spans="1:20" s="31" customFormat="1" ht="48.6" customHeight="1" thickBot="1" x14ac:dyDescent="0.25">
      <c r="A30" s="24"/>
      <c r="B30" s="42" t="s">
        <v>13</v>
      </c>
      <c r="C30" s="73" t="s">
        <v>25</v>
      </c>
      <c r="D30" s="70" t="s">
        <v>29</v>
      </c>
      <c r="E30" s="70" t="s">
        <v>29</v>
      </c>
      <c r="F30" s="70" t="s">
        <v>29</v>
      </c>
      <c r="G30" s="70" t="s">
        <v>29</v>
      </c>
      <c r="H30" s="70" t="s">
        <v>29</v>
      </c>
      <c r="I30" s="70" t="s">
        <v>29</v>
      </c>
      <c r="J30" s="70" t="s">
        <v>29</v>
      </c>
      <c r="K30" s="70" t="s">
        <v>29</v>
      </c>
      <c r="L30" s="70" t="s">
        <v>29</v>
      </c>
      <c r="M30" s="70" t="s">
        <v>29</v>
      </c>
      <c r="N30" s="70" t="s">
        <v>29</v>
      </c>
      <c r="O30" s="70" t="s">
        <v>29</v>
      </c>
    </row>
    <row r="31" spans="1:20" ht="16.5" thickBot="1" x14ac:dyDescent="0.25">
      <c r="A31" s="47"/>
      <c r="B31" s="21" t="s">
        <v>35</v>
      </c>
      <c r="C31" s="38"/>
      <c r="D31" s="16"/>
      <c r="E31" s="16"/>
      <c r="F31" s="16"/>
      <c r="G31" s="1"/>
      <c r="H31" s="26"/>
      <c r="I31" s="26"/>
      <c r="J31" s="26"/>
      <c r="K31" s="26"/>
      <c r="L31" s="26"/>
      <c r="M31" s="26"/>
      <c r="N31" s="26"/>
      <c r="O31" s="26"/>
    </row>
    <row r="32" spans="1:20" ht="40.35" customHeight="1" x14ac:dyDescent="0.2">
      <c r="A32" s="47"/>
      <c r="B32" s="74" t="s">
        <v>71</v>
      </c>
      <c r="C32" s="80"/>
      <c r="D32" s="81"/>
      <c r="E32" s="81"/>
      <c r="F32" s="81"/>
      <c r="G32" s="82"/>
      <c r="H32" s="81"/>
      <c r="I32" s="81"/>
      <c r="J32" s="81"/>
      <c r="K32" s="81"/>
      <c r="L32" s="81"/>
      <c r="M32" s="81"/>
      <c r="N32" s="83"/>
      <c r="O32" s="83"/>
    </row>
    <row r="33" spans="1:15" ht="33" customHeight="1" x14ac:dyDescent="0.2">
      <c r="A33" s="47"/>
      <c r="B33" s="75" t="s">
        <v>72</v>
      </c>
      <c r="C33" s="80"/>
      <c r="D33" s="81"/>
      <c r="E33" s="81"/>
      <c r="F33" s="81"/>
      <c r="G33" s="82"/>
      <c r="H33" s="81"/>
      <c r="I33" s="81"/>
      <c r="J33" s="81"/>
      <c r="K33" s="81"/>
      <c r="L33" s="81"/>
      <c r="M33" s="81"/>
      <c r="N33" s="81"/>
      <c r="O33" s="81"/>
    </row>
    <row r="34" spans="1:15" customFormat="1" ht="34.35" customHeight="1" x14ac:dyDescent="0.2">
      <c r="A34" s="47"/>
      <c r="B34" s="75" t="s">
        <v>58</v>
      </c>
      <c r="C34" s="80"/>
      <c r="D34" s="81"/>
      <c r="E34" s="81"/>
      <c r="F34" s="81"/>
      <c r="G34" s="82"/>
      <c r="H34" s="81"/>
      <c r="I34" s="81"/>
      <c r="J34" s="81"/>
      <c r="K34" s="81"/>
      <c r="L34" s="81"/>
      <c r="M34" s="81"/>
      <c r="N34" s="81"/>
      <c r="O34" s="81"/>
    </row>
    <row r="35" spans="1:15" customFormat="1" ht="53.45" customHeight="1" x14ac:dyDescent="0.2">
      <c r="A35" s="47"/>
      <c r="B35" s="76" t="s">
        <v>60</v>
      </c>
      <c r="C35" s="80"/>
      <c r="D35" s="81"/>
      <c r="E35" s="81"/>
      <c r="F35" s="81"/>
      <c r="G35" s="82"/>
      <c r="H35" s="81"/>
      <c r="I35" s="81"/>
      <c r="J35" s="81"/>
      <c r="K35" s="81"/>
      <c r="L35" s="81"/>
      <c r="M35" s="81"/>
      <c r="N35" s="81"/>
      <c r="O35" s="81"/>
    </row>
    <row r="36" spans="1:15" customFormat="1" ht="44.45" customHeight="1" x14ac:dyDescent="0.2">
      <c r="A36" s="47"/>
      <c r="B36" s="77" t="s">
        <v>73</v>
      </c>
      <c r="C36" s="84">
        <f t="shared" ref="C36:C59" si="3">SUM(D36:O36)</f>
        <v>5000</v>
      </c>
      <c r="D36" s="81"/>
      <c r="E36" s="81"/>
      <c r="F36" s="81"/>
      <c r="G36" s="82"/>
      <c r="H36" s="85"/>
      <c r="I36" s="86">
        <v>5000</v>
      </c>
      <c r="J36" s="81"/>
      <c r="K36" s="81"/>
      <c r="L36" s="81"/>
      <c r="M36" s="81"/>
      <c r="N36" s="81"/>
      <c r="O36" s="81"/>
    </row>
    <row r="37" spans="1:15" customFormat="1" ht="37.700000000000003" customHeight="1" x14ac:dyDescent="0.2">
      <c r="A37" s="47"/>
      <c r="B37" s="76" t="s">
        <v>74</v>
      </c>
      <c r="C37" s="84">
        <f t="shared" si="3"/>
        <v>1000</v>
      </c>
      <c r="D37" s="81"/>
      <c r="E37" s="81"/>
      <c r="F37" s="86">
        <v>1000</v>
      </c>
      <c r="G37" s="82"/>
      <c r="H37" s="81"/>
      <c r="I37" s="81"/>
      <c r="J37" s="81"/>
      <c r="K37" s="81"/>
      <c r="L37" s="81"/>
      <c r="M37" s="81"/>
      <c r="N37" s="81"/>
      <c r="O37" s="81"/>
    </row>
    <row r="38" spans="1:15" customFormat="1" ht="61.35" customHeight="1" x14ac:dyDescent="0.2">
      <c r="A38" s="47"/>
      <c r="B38" s="76" t="s">
        <v>75</v>
      </c>
      <c r="C38" s="84">
        <f t="shared" si="3"/>
        <v>2000</v>
      </c>
      <c r="D38" s="81"/>
      <c r="E38" s="81"/>
      <c r="F38" s="86">
        <v>2000</v>
      </c>
      <c r="G38" s="82"/>
      <c r="H38" s="81"/>
      <c r="I38" s="81"/>
      <c r="J38" s="81"/>
      <c r="K38" s="81"/>
      <c r="L38" s="81"/>
      <c r="M38" s="81"/>
      <c r="N38" s="81"/>
      <c r="O38" s="81"/>
    </row>
    <row r="39" spans="1:15" customFormat="1" ht="38.450000000000003" customHeight="1" x14ac:dyDescent="0.2">
      <c r="A39" s="47"/>
      <c r="B39" s="76" t="s">
        <v>76</v>
      </c>
      <c r="C39" s="80"/>
      <c r="D39" s="81"/>
      <c r="E39" s="81"/>
      <c r="F39" s="81"/>
      <c r="G39" s="82"/>
      <c r="H39" s="81"/>
      <c r="I39" s="81"/>
      <c r="J39" s="81"/>
      <c r="K39" s="81"/>
      <c r="L39" s="81"/>
      <c r="M39" s="81"/>
      <c r="N39" s="81"/>
      <c r="O39" s="81"/>
    </row>
    <row r="40" spans="1:15" customFormat="1" ht="48.6" customHeight="1" x14ac:dyDescent="0.2">
      <c r="A40" s="47"/>
      <c r="B40" s="76" t="s">
        <v>52</v>
      </c>
      <c r="C40" s="80"/>
      <c r="D40" s="81"/>
      <c r="E40" s="81"/>
      <c r="F40" s="81"/>
      <c r="G40" s="82"/>
      <c r="H40" s="81"/>
      <c r="I40" s="81"/>
      <c r="J40" s="81"/>
      <c r="K40" s="81"/>
      <c r="L40" s="81"/>
      <c r="M40" s="81"/>
      <c r="N40" s="81"/>
      <c r="O40" s="81"/>
    </row>
    <row r="41" spans="1:15" customFormat="1" ht="50.45" customHeight="1" x14ac:dyDescent="0.2">
      <c r="A41" s="47"/>
      <c r="B41" s="76" t="s">
        <v>64</v>
      </c>
      <c r="C41" s="80"/>
      <c r="D41" s="81"/>
      <c r="E41" s="81"/>
      <c r="F41" s="81"/>
      <c r="G41" s="82"/>
      <c r="H41" s="81"/>
      <c r="I41" s="81"/>
      <c r="J41" s="81"/>
      <c r="K41" s="81"/>
      <c r="L41" s="81"/>
      <c r="M41" s="81"/>
      <c r="N41" s="81"/>
      <c r="O41" s="81"/>
    </row>
    <row r="42" spans="1:15" customFormat="1" ht="34.35" customHeight="1" x14ac:dyDescent="0.2">
      <c r="A42" s="47"/>
      <c r="B42" s="76" t="s">
        <v>77</v>
      </c>
      <c r="C42" s="80"/>
      <c r="D42" s="81"/>
      <c r="E42" s="81"/>
      <c r="F42" s="81"/>
      <c r="G42" s="82"/>
      <c r="H42" s="81"/>
      <c r="I42" s="81"/>
      <c r="J42" s="81"/>
      <c r="K42" s="81"/>
      <c r="L42" s="81"/>
      <c r="M42" s="81"/>
      <c r="N42" s="81"/>
      <c r="O42" s="81"/>
    </row>
    <row r="43" spans="1:15" customFormat="1" ht="51" customHeight="1" x14ac:dyDescent="0.2">
      <c r="A43" s="47"/>
      <c r="B43" s="76" t="s">
        <v>78</v>
      </c>
      <c r="C43" s="80"/>
      <c r="D43" s="81"/>
      <c r="E43" s="81"/>
      <c r="F43" s="81"/>
      <c r="G43" s="82"/>
      <c r="H43" s="81"/>
      <c r="I43" s="81"/>
      <c r="J43" s="81"/>
      <c r="K43" s="81"/>
      <c r="L43" s="81"/>
      <c r="M43" s="81"/>
      <c r="N43" s="81"/>
      <c r="O43" s="81"/>
    </row>
    <row r="44" spans="1:15" customFormat="1" ht="47.45" customHeight="1" x14ac:dyDescent="0.2">
      <c r="A44" s="47"/>
      <c r="B44" s="76" t="s">
        <v>53</v>
      </c>
      <c r="C44" s="84">
        <f t="shared" si="3"/>
        <v>245922</v>
      </c>
      <c r="D44" s="81"/>
      <c r="E44" s="81"/>
      <c r="F44" s="86">
        <v>245922</v>
      </c>
      <c r="G44" s="82"/>
      <c r="H44" s="81"/>
      <c r="I44" s="81"/>
      <c r="J44" s="81"/>
      <c r="K44" s="81"/>
      <c r="L44" s="81"/>
      <c r="M44" s="81"/>
      <c r="N44" s="81"/>
      <c r="O44" s="81"/>
    </row>
    <row r="45" spans="1:15" customFormat="1" ht="38.450000000000003" customHeight="1" x14ac:dyDescent="0.2">
      <c r="A45" s="47"/>
      <c r="B45" s="76" t="s">
        <v>54</v>
      </c>
      <c r="C45" s="80"/>
      <c r="D45" s="81"/>
      <c r="E45" s="81"/>
      <c r="F45" s="81"/>
      <c r="G45" s="82"/>
      <c r="H45" s="81"/>
      <c r="I45" s="81"/>
      <c r="J45" s="81"/>
      <c r="K45" s="81"/>
      <c r="L45" s="81"/>
      <c r="M45" s="81"/>
      <c r="N45" s="81"/>
      <c r="O45" s="81"/>
    </row>
    <row r="46" spans="1:15" customFormat="1" ht="49.35" customHeight="1" x14ac:dyDescent="0.2">
      <c r="A46" s="47"/>
      <c r="B46" s="76" t="s">
        <v>79</v>
      </c>
      <c r="C46" s="80"/>
      <c r="D46" s="81"/>
      <c r="E46" s="81"/>
      <c r="F46" s="81"/>
      <c r="G46" s="82"/>
      <c r="H46" s="81"/>
      <c r="I46" s="81"/>
      <c r="J46" s="81"/>
      <c r="K46" s="81"/>
      <c r="L46" s="81"/>
      <c r="M46" s="81"/>
      <c r="N46" s="81"/>
      <c r="O46" s="81"/>
    </row>
    <row r="47" spans="1:15" customFormat="1" ht="36" customHeight="1" x14ac:dyDescent="0.2">
      <c r="A47" s="47"/>
      <c r="B47" s="76" t="s">
        <v>62</v>
      </c>
      <c r="C47" s="80"/>
      <c r="D47" s="81"/>
      <c r="E47" s="81"/>
      <c r="F47" s="81"/>
      <c r="G47" s="82"/>
      <c r="H47" s="81"/>
      <c r="I47" s="81"/>
      <c r="J47" s="81"/>
      <c r="K47" s="81"/>
      <c r="L47" s="81"/>
      <c r="M47" s="81"/>
      <c r="N47" s="81"/>
      <c r="O47" s="81"/>
    </row>
    <row r="48" spans="1:15" customFormat="1" ht="40.700000000000003" customHeight="1" x14ac:dyDescent="0.2">
      <c r="A48" s="47"/>
      <c r="B48" s="76" t="s">
        <v>63</v>
      </c>
      <c r="C48" s="80"/>
      <c r="D48" s="81"/>
      <c r="E48" s="81"/>
      <c r="F48" s="81"/>
      <c r="G48" s="82"/>
      <c r="H48" s="81"/>
      <c r="I48" s="81"/>
      <c r="J48" s="81"/>
      <c r="K48" s="81"/>
      <c r="L48" s="81"/>
      <c r="M48" s="81"/>
      <c r="N48" s="81"/>
      <c r="O48" s="81"/>
    </row>
    <row r="49" spans="1:15" customFormat="1" ht="38.450000000000003" customHeight="1" x14ac:dyDescent="0.2">
      <c r="A49" s="47"/>
      <c r="B49" s="76" t="s">
        <v>55</v>
      </c>
      <c r="C49" s="80"/>
      <c r="D49" s="81"/>
      <c r="E49" s="81"/>
      <c r="F49" s="81"/>
      <c r="G49" s="82"/>
      <c r="H49" s="81"/>
      <c r="I49" s="81"/>
      <c r="J49" s="81"/>
      <c r="K49" s="81"/>
      <c r="L49" s="81"/>
      <c r="M49" s="81"/>
      <c r="N49" s="81"/>
      <c r="O49" s="81"/>
    </row>
    <row r="50" spans="1:15" customFormat="1" ht="51" customHeight="1" x14ac:dyDescent="0.2">
      <c r="A50" s="47"/>
      <c r="B50" s="76" t="s">
        <v>61</v>
      </c>
      <c r="C50" s="80"/>
      <c r="D50" s="81"/>
      <c r="E50" s="81"/>
      <c r="F50" s="81"/>
      <c r="G50" s="82"/>
      <c r="H50" s="81"/>
      <c r="I50" s="81"/>
      <c r="J50" s="81"/>
      <c r="K50" s="81"/>
      <c r="L50" s="81"/>
      <c r="M50" s="81"/>
      <c r="N50" s="81"/>
      <c r="O50" s="81"/>
    </row>
    <row r="51" spans="1:15" customFormat="1" ht="36" customHeight="1" x14ac:dyDescent="0.2">
      <c r="A51" s="47"/>
      <c r="B51" s="76" t="s">
        <v>56</v>
      </c>
      <c r="C51" s="80"/>
      <c r="D51" s="81"/>
      <c r="E51" s="81"/>
      <c r="F51" s="81"/>
      <c r="G51" s="82"/>
      <c r="H51" s="81"/>
      <c r="I51" s="81"/>
      <c r="J51" s="81"/>
      <c r="K51" s="81"/>
      <c r="L51" s="81"/>
      <c r="M51" s="81"/>
      <c r="N51" s="81"/>
      <c r="O51" s="81"/>
    </row>
    <row r="52" spans="1:15" customFormat="1" ht="38.450000000000003" customHeight="1" x14ac:dyDescent="0.2">
      <c r="A52" s="47"/>
      <c r="B52" s="76" t="s">
        <v>57</v>
      </c>
      <c r="C52" s="80"/>
      <c r="D52" s="81"/>
      <c r="E52" s="81"/>
      <c r="F52" s="81"/>
      <c r="G52" s="82"/>
      <c r="H52" s="81"/>
      <c r="I52" s="81"/>
      <c r="J52" s="81"/>
      <c r="K52" s="81"/>
      <c r="L52" s="81"/>
      <c r="M52" s="81"/>
      <c r="N52" s="81"/>
      <c r="O52" s="81"/>
    </row>
    <row r="53" spans="1:15" customFormat="1" ht="48" customHeight="1" x14ac:dyDescent="0.2">
      <c r="A53" s="47"/>
      <c r="B53" s="78" t="s">
        <v>92</v>
      </c>
      <c r="C53" s="84">
        <f t="shared" si="3"/>
        <v>100000</v>
      </c>
      <c r="D53" s="81"/>
      <c r="E53" s="81"/>
      <c r="F53" s="86">
        <v>100000</v>
      </c>
      <c r="G53" s="82"/>
      <c r="H53" s="81"/>
      <c r="I53" s="81"/>
      <c r="J53" s="81"/>
      <c r="K53" s="81"/>
      <c r="L53" s="81"/>
      <c r="M53" s="81"/>
      <c r="N53" s="81"/>
      <c r="O53" s="81"/>
    </row>
    <row r="54" spans="1:15" customFormat="1" ht="38.450000000000003" customHeight="1" x14ac:dyDescent="0.2">
      <c r="A54" s="47"/>
      <c r="B54" s="76" t="s">
        <v>84</v>
      </c>
      <c r="C54" s="80"/>
      <c r="D54" s="81"/>
      <c r="E54" s="81"/>
      <c r="F54" s="81"/>
      <c r="G54" s="82"/>
      <c r="H54" s="81"/>
      <c r="I54" s="81"/>
      <c r="J54" s="81"/>
      <c r="K54" s="81"/>
      <c r="L54" s="81"/>
      <c r="M54" s="81"/>
      <c r="N54" s="81"/>
      <c r="O54" s="81"/>
    </row>
    <row r="55" spans="1:15" ht="70.7" customHeight="1" x14ac:dyDescent="0.2">
      <c r="A55" s="47"/>
      <c r="B55" s="79" t="s">
        <v>91</v>
      </c>
      <c r="C55" s="84">
        <f t="shared" si="3"/>
        <v>1089690</v>
      </c>
      <c r="D55" s="86">
        <f>D22</f>
        <v>876780</v>
      </c>
      <c r="E55" s="81">
        <f>E22</f>
        <v>212910</v>
      </c>
      <c r="F55" s="81"/>
      <c r="G55" s="82"/>
      <c r="H55" s="81"/>
      <c r="I55" s="81"/>
      <c r="J55" s="81"/>
      <c r="K55" s="81"/>
      <c r="L55" s="81"/>
      <c r="M55" s="81"/>
      <c r="N55" s="81"/>
      <c r="O55" s="81"/>
    </row>
    <row r="56" spans="1:15" ht="83.45" customHeight="1" x14ac:dyDescent="0.2">
      <c r="A56" s="47"/>
      <c r="B56" s="79" t="s">
        <v>85</v>
      </c>
      <c r="C56" s="84">
        <f t="shared" si="3"/>
        <v>1416731.5</v>
      </c>
      <c r="D56" s="81"/>
      <c r="E56" s="81"/>
      <c r="F56" s="81">
        <f>F22-F44-F53-F38-F37</f>
        <v>842631.5</v>
      </c>
      <c r="G56" s="87">
        <f>G29</f>
        <v>574100</v>
      </c>
      <c r="H56" s="81"/>
      <c r="I56" s="81"/>
      <c r="J56" s="81"/>
      <c r="K56" s="81"/>
      <c r="L56" s="81"/>
      <c r="M56" s="81"/>
      <c r="N56" s="81"/>
      <c r="O56" s="81"/>
    </row>
    <row r="57" spans="1:15" ht="49.7" customHeight="1" x14ac:dyDescent="0.2">
      <c r="A57" s="47"/>
      <c r="B57" s="79" t="s">
        <v>86</v>
      </c>
      <c r="C57" s="84">
        <f t="shared" si="3"/>
        <v>1149495</v>
      </c>
      <c r="D57" s="81"/>
      <c r="E57" s="81"/>
      <c r="F57" s="81"/>
      <c r="G57" s="82"/>
      <c r="H57" s="81">
        <f>H22</f>
        <v>36000</v>
      </c>
      <c r="I57" s="81">
        <f>I22-I36</f>
        <v>368167</v>
      </c>
      <c r="J57" s="81">
        <f>J22-J59</f>
        <v>745328</v>
      </c>
      <c r="K57" s="81"/>
      <c r="L57" s="81"/>
      <c r="M57" s="81"/>
      <c r="N57" s="81"/>
      <c r="O57" s="81"/>
    </row>
    <row r="58" spans="1:15" ht="38.450000000000003" customHeight="1" x14ac:dyDescent="0.2">
      <c r="A58" s="47"/>
      <c r="B58" s="79" t="s">
        <v>87</v>
      </c>
      <c r="C58" s="84">
        <f t="shared" si="3"/>
        <v>955121</v>
      </c>
      <c r="D58" s="81"/>
      <c r="E58" s="81"/>
      <c r="F58" s="81"/>
      <c r="G58" s="82"/>
      <c r="H58" s="81"/>
      <c r="I58" s="81"/>
      <c r="J58" s="81"/>
      <c r="K58" s="81">
        <f>K22</f>
        <v>676885</v>
      </c>
      <c r="L58" s="81">
        <f>L22</f>
        <v>133981</v>
      </c>
      <c r="M58" s="81">
        <f>M22</f>
        <v>144255</v>
      </c>
      <c r="N58" s="81"/>
      <c r="O58" s="81"/>
    </row>
    <row r="59" spans="1:15" ht="33.6" customHeight="1" x14ac:dyDescent="0.2">
      <c r="A59" s="47"/>
      <c r="B59" s="79" t="s">
        <v>88</v>
      </c>
      <c r="C59" s="84">
        <f t="shared" si="3"/>
        <v>2006780.54</v>
      </c>
      <c r="D59" s="81"/>
      <c r="E59" s="81"/>
      <c r="F59" s="81"/>
      <c r="G59" s="82"/>
      <c r="H59" s="81"/>
      <c r="I59" s="81"/>
      <c r="J59" s="81"/>
      <c r="K59" s="81"/>
      <c r="L59" s="81"/>
      <c r="M59" s="81"/>
      <c r="N59" s="81">
        <f>N29</f>
        <v>25000</v>
      </c>
      <c r="O59" s="81">
        <f>O29</f>
        <v>1981780.54</v>
      </c>
    </row>
    <row r="60" spans="1:15" ht="47.25" x14ac:dyDescent="0.2">
      <c r="A60" s="47"/>
      <c r="B60" s="17" t="s">
        <v>42</v>
      </c>
      <c r="C60" s="88">
        <f t="shared" ref="C60:O60" si="4">SUM(C32:C59)</f>
        <v>6971740.04</v>
      </c>
      <c r="D60" s="89">
        <f t="shared" si="4"/>
        <v>876780</v>
      </c>
      <c r="E60" s="89">
        <f t="shared" si="4"/>
        <v>212910</v>
      </c>
      <c r="F60" s="89">
        <f t="shared" si="4"/>
        <v>1191553.5</v>
      </c>
      <c r="G60" s="89">
        <f t="shared" si="4"/>
        <v>574100</v>
      </c>
      <c r="H60" s="89">
        <f t="shared" si="4"/>
        <v>36000</v>
      </c>
      <c r="I60" s="89">
        <f t="shared" si="4"/>
        <v>373167</v>
      </c>
      <c r="J60" s="89">
        <f t="shared" si="4"/>
        <v>745328</v>
      </c>
      <c r="K60" s="89">
        <f t="shared" si="4"/>
        <v>676885</v>
      </c>
      <c r="L60" s="89">
        <f t="shared" si="4"/>
        <v>133981</v>
      </c>
      <c r="M60" s="89">
        <f t="shared" si="4"/>
        <v>144255</v>
      </c>
      <c r="N60" s="89">
        <f t="shared" si="4"/>
        <v>25000</v>
      </c>
      <c r="O60" s="89">
        <f t="shared" si="4"/>
        <v>1981780.54</v>
      </c>
    </row>
    <row r="63" spans="1:15" x14ac:dyDescent="0.2">
      <c r="B63" s="60"/>
      <c r="C63" s="60"/>
      <c r="D63" s="60"/>
    </row>
  </sheetData>
  <mergeCells count="14">
    <mergeCell ref="A7:J7"/>
    <mergeCell ref="A8:J8"/>
    <mergeCell ref="D10:J10"/>
    <mergeCell ref="D24:J24"/>
    <mergeCell ref="B63:D63"/>
    <mergeCell ref="A26:A27"/>
    <mergeCell ref="A12:A13"/>
    <mergeCell ref="A5:J5"/>
    <mergeCell ref="A1:B1"/>
    <mergeCell ref="C1:D1"/>
    <mergeCell ref="A2:B2"/>
    <mergeCell ref="C2:D2"/>
    <mergeCell ref="A3:B3"/>
    <mergeCell ref="C3:D3"/>
  </mergeCells>
  <pageMargins left="0.7" right="0.7" top="0.75" bottom="0.75" header="0.3" footer="0.3"/>
  <pageSetup scale="31" fitToHeight="0" orientation="landscape" r:id="rId1"/>
  <headerFooter>
    <oddHeader>&amp;L&amp;"Calibri Light,Bold"&amp;24Strategic Budgeting</oddHeader>
  </headerFooter>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18" sqref="D18"/>
    </sheetView>
  </sheetViews>
  <sheetFormatPr defaultColWidth="9.140625" defaultRowHeight="12.75" x14ac:dyDescent="0.2"/>
  <cols>
    <col min="1" max="1" width="61.5703125" style="2" customWidth="1"/>
    <col min="2" max="4" width="9.140625" style="2"/>
    <col min="5" max="5" width="30.5703125" style="2" bestFit="1" customWidth="1"/>
    <col min="6" max="16384" width="9.140625" style="2"/>
  </cols>
  <sheetData>
    <row r="1" spans="1:1" ht="38.25" x14ac:dyDescent="0.2">
      <c r="A1" s="2" t="s">
        <v>5</v>
      </c>
    </row>
    <row r="3" spans="1:1" x14ac:dyDescent="0.2">
      <c r="A3" s="3" t="s">
        <v>7</v>
      </c>
    </row>
    <row r="4" spans="1:1" x14ac:dyDescent="0.2">
      <c r="A4" s="2" t="s">
        <v>4</v>
      </c>
    </row>
    <row r="5" spans="1:1" x14ac:dyDescent="0.2">
      <c r="A5" s="2" t="s">
        <v>6</v>
      </c>
    </row>
    <row r="6" spans="1:1" x14ac:dyDescent="0.2">
      <c r="A6" s="2" t="s">
        <v>20</v>
      </c>
    </row>
    <row r="8" spans="1:1" x14ac:dyDescent="0.2">
      <c r="A8" s="3" t="s">
        <v>8</v>
      </c>
    </row>
    <row r="9" spans="1:1" x14ac:dyDescent="0.2">
      <c r="A9" s="2" t="s">
        <v>9</v>
      </c>
    </row>
    <row r="10" spans="1:1" x14ac:dyDescent="0.2">
      <c r="A10" s="2" t="s">
        <v>10</v>
      </c>
    </row>
    <row r="11" spans="1:1" x14ac:dyDescent="0.2">
      <c r="A11" s="2" t="s">
        <v>11</v>
      </c>
    </row>
    <row r="12" spans="1:1" x14ac:dyDescent="0.2">
      <c r="A12" s="2" t="s">
        <v>12</v>
      </c>
    </row>
    <row r="15" spans="1:1" ht="33.75" customHeight="1" x14ac:dyDescent="0.2">
      <c r="A15" s="3" t="s">
        <v>16</v>
      </c>
    </row>
    <row r="16" spans="1:1" x14ac:dyDescent="0.2">
      <c r="A16" s="2" t="s">
        <v>17</v>
      </c>
    </row>
    <row r="17" spans="1:1" x14ac:dyDescent="0.2">
      <c r="A17" s="2" t="s">
        <v>18</v>
      </c>
    </row>
    <row r="18" spans="1:1" x14ac:dyDescent="0.2">
      <c r="A18" s="2" t="s">
        <v>19</v>
      </c>
    </row>
    <row r="20" spans="1:1" x14ac:dyDescent="0.2">
      <c r="A20" s="3" t="s">
        <v>28</v>
      </c>
    </row>
    <row r="21" spans="1:1" x14ac:dyDescent="0.2">
      <c r="A21" s="2" t="s">
        <v>29</v>
      </c>
    </row>
    <row r="22" spans="1:1" x14ac:dyDescent="0.2">
      <c r="A22" s="2" t="s">
        <v>30</v>
      </c>
    </row>
    <row r="24" spans="1:1" ht="31.5" x14ac:dyDescent="0.2">
      <c r="A24" s="23" t="s">
        <v>38</v>
      </c>
    </row>
    <row r="25" spans="1:1" x14ac:dyDescent="0.2">
      <c r="A25" s="41" t="s">
        <v>29</v>
      </c>
    </row>
    <row r="26" spans="1:1" x14ac:dyDescent="0.2">
      <c r="A26" s="41" t="s">
        <v>30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Strategic Budgeting</vt:lpstr>
      <vt:lpstr>Sheet7</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2016-01-25T14:19:58Z</cp:lastPrinted>
  <dcterms:created xsi:type="dcterms:W3CDTF">2015-11-02T20:49:15Z</dcterms:created>
  <dcterms:modified xsi:type="dcterms:W3CDTF">2016-06-01T20:21:09Z</dcterms:modified>
</cp:coreProperties>
</file>